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activeTab="4"/>
  </bookViews>
  <sheets>
    <sheet name="1.钟山区人民中路30号13个商业门面" sheetId="1" r:id="rId1"/>
    <sheet name="2.双龙易扶安置点商业门面" sheetId="2" r:id="rId2"/>
    <sheet name="3.物流园公寓商业门面" sheetId="3" r:id="rId3"/>
    <sheet name="4.全聚福小商汇项目" sheetId="4" r:id="rId4"/>
    <sheet name="5.领翔国际项目" sheetId="5" r:id="rId5"/>
    <sheet name="6.红桥-财富公馆项目" sheetId="6" r:id="rId6"/>
    <sheet name="7.宝山商贸城项目" sheetId="7" r:id="rId7"/>
    <sheet name="8.石桥安置点商业门面" sheetId="8" r:id="rId8"/>
    <sheet name="9.红桥公寓商业门面" sheetId="9" r:id="rId9"/>
    <sheet name="10.六盘水市车辆管理服务中心" sheetId="10" r:id="rId10"/>
    <sheet name="11.银矿易扶安置点商业门面" sheetId="11" r:id="rId11"/>
    <sheet name="12.东出水晶宫项目" sheetId="12" r:id="rId12"/>
    <sheet name="13.万东广场商业门面" sheetId="13" r:id="rId13"/>
  </sheets>
  <definedNames>
    <definedName name="_xlnm.Print_Area" localSheetId="0">'1.钟山区人民中路30号13个商业门面'!$A$1:$G$18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8C516B7E7144306BB77D36526054F4B" descr="微信图片_2025041714075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47775" y="4794250"/>
          <a:ext cx="5200015" cy="3479165"/>
        </a:xfrm>
        <a:prstGeom prst="rect">
          <a:avLst/>
        </a:prstGeom>
      </xdr:spPr>
    </xdr:pic>
  </etc:cellImage>
  <etc:cellImage>
    <xdr:pic>
      <xdr:nvPicPr>
        <xdr:cNvPr id="3" name="ID_9770DF30679D4BF79731F163EF7DD52C" descr="微信图片_2025041714075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074160" y="5111750"/>
          <a:ext cx="5200015" cy="3479165"/>
        </a:xfrm>
        <a:prstGeom prst="rect">
          <a:avLst/>
        </a:prstGeom>
      </xdr:spPr>
    </xdr:pic>
  </etc:cellImage>
  <etc:cellImage>
    <xdr:pic>
      <xdr:nvPicPr>
        <xdr:cNvPr id="5" name="ID_FAD5969CC8C443778A75C5CF59A137ED" descr="微信图片_2025041714114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14475" y="1219200"/>
          <a:ext cx="5200015" cy="3489960"/>
        </a:xfrm>
        <a:prstGeom prst="rect">
          <a:avLst/>
        </a:prstGeom>
      </xdr:spPr>
    </xdr:pic>
  </etc:cellImage>
  <etc:cellImage>
    <xdr:pic>
      <xdr:nvPicPr>
        <xdr:cNvPr id="6" name="ID_A22B958933AB4465827647844C54885A" descr="微信图片_2025041714115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14475" y="1397000"/>
          <a:ext cx="5200015" cy="3317240"/>
        </a:xfrm>
        <a:prstGeom prst="rect">
          <a:avLst/>
        </a:prstGeom>
      </xdr:spPr>
    </xdr:pic>
  </etc:cellImage>
  <etc:cellImage>
    <xdr:pic>
      <xdr:nvPicPr>
        <xdr:cNvPr id="7" name="ID_CCF67FF5BC6545E48692C860EC5D684A" descr="微信图片_2025041714233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76400" y="1257300"/>
          <a:ext cx="5200015" cy="3508375"/>
        </a:xfrm>
        <a:prstGeom prst="rect">
          <a:avLst/>
        </a:prstGeom>
      </xdr:spPr>
    </xdr:pic>
  </etc:cellImage>
  <etc:cellImage>
    <xdr:pic>
      <xdr:nvPicPr>
        <xdr:cNvPr id="8" name="ID_A4FDDCBC65514B0EA7613B07107927BF" descr="微信图片_2025041714211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76400" y="1428750"/>
          <a:ext cx="5200015" cy="3212465"/>
        </a:xfrm>
        <a:prstGeom prst="rect">
          <a:avLst/>
        </a:prstGeom>
      </xdr:spPr>
    </xdr:pic>
  </etc:cellImage>
  <etc:cellImage>
    <xdr:pic>
      <xdr:nvPicPr>
        <xdr:cNvPr id="9" name="ID_3FEF2E98E46B44189E566F3036F44BF9" descr="微信图片_202504171428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47825" y="1562100"/>
          <a:ext cx="5200015" cy="3241040"/>
        </a:xfrm>
        <a:prstGeom prst="rect">
          <a:avLst/>
        </a:prstGeom>
      </xdr:spPr>
    </xdr:pic>
  </etc:cellImage>
  <etc:cellImage>
    <xdr:pic>
      <xdr:nvPicPr>
        <xdr:cNvPr id="10" name="ID_6532674F23FD4E619486C8091370B5B3" descr="微信图片_202504171428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47825" y="3657600"/>
          <a:ext cx="5200015" cy="3403600"/>
        </a:xfrm>
        <a:prstGeom prst="rect">
          <a:avLst/>
        </a:prstGeom>
      </xdr:spPr>
    </xdr:pic>
  </etc:cellImage>
  <etc:cellImage>
    <xdr:pic>
      <xdr:nvPicPr>
        <xdr:cNvPr id="13" name="ID_AC0562B038D542AAAA85E59777D076A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76400" y="1562100"/>
          <a:ext cx="5200650" cy="34391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79DE87A7CA9B48A4955D86064DB417C8" descr="微信图片_2025041714395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76400" y="3111500"/>
          <a:ext cx="5200015" cy="3326765"/>
        </a:xfrm>
        <a:prstGeom prst="rect">
          <a:avLst/>
        </a:prstGeom>
      </xdr:spPr>
    </xdr:pic>
  </etc:cellImage>
  <etc:cellImage>
    <xdr:pic>
      <xdr:nvPicPr>
        <xdr:cNvPr id="15" name="ID_3B40FFF4139A47678B7125C6808CED59" descr="微信图片_202504171444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47925" y="1562100"/>
          <a:ext cx="5200015" cy="3479165"/>
        </a:xfrm>
        <a:prstGeom prst="rect">
          <a:avLst/>
        </a:prstGeom>
      </xdr:spPr>
    </xdr:pic>
  </etc:cellImage>
  <etc:cellImage>
    <xdr:pic>
      <xdr:nvPicPr>
        <xdr:cNvPr id="16" name="ID_A16E0D19A9604C6AAE186F729A96F422" descr="screenshot_2025-03-26_09-51-4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447925" y="3276600"/>
          <a:ext cx="5154295" cy="3239135"/>
        </a:xfrm>
        <a:prstGeom prst="rect">
          <a:avLst/>
        </a:prstGeom>
      </xdr:spPr>
    </xdr:pic>
  </etc:cellImage>
  <etc:cellImage>
    <xdr:pic>
      <xdr:nvPicPr>
        <xdr:cNvPr id="20" name="ID_A5C9F84160C24D119E7BB33A2E329B38" descr="微信图片_2025041611072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76400" y="1422400"/>
          <a:ext cx="5177155" cy="3362325"/>
        </a:xfrm>
        <a:prstGeom prst="rect">
          <a:avLst/>
        </a:prstGeom>
      </xdr:spPr>
    </xdr:pic>
  </etc:cellImage>
  <etc:cellImage>
    <xdr:pic>
      <xdr:nvPicPr>
        <xdr:cNvPr id="21" name="ID_D8AFAEFCA5F54CA78F37D396456AC48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76400" y="2857500"/>
          <a:ext cx="5173980" cy="31242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CC10DFA907D444DDB62D19ADA08A6E3D" descr="微信图片_202504161110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47825" y="2933700"/>
          <a:ext cx="5200015" cy="3583940"/>
        </a:xfrm>
        <a:prstGeom prst="rect">
          <a:avLst/>
        </a:prstGeom>
      </xdr:spPr>
    </xdr:pic>
  </etc:cellImage>
  <etc:cellImage>
    <xdr:pic>
      <xdr:nvPicPr>
        <xdr:cNvPr id="23" name="ID_CACD3323149F4566A5CB582945FE9E9D" descr="screenshot_2025-03-26_10-02-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47825" y="3848100"/>
          <a:ext cx="5199380" cy="3070860"/>
        </a:xfrm>
        <a:prstGeom prst="rect">
          <a:avLst/>
        </a:prstGeom>
      </xdr:spPr>
    </xdr:pic>
  </etc:cellImage>
  <etc:cellImage>
    <xdr:pic>
      <xdr:nvPicPr>
        <xdr:cNvPr id="24" name="ID_77019E0C56E24CDE830D897D39181150" descr="微信图片_202504161136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76400" y="1409700"/>
          <a:ext cx="5200015" cy="3527425"/>
        </a:xfrm>
        <a:prstGeom prst="rect">
          <a:avLst/>
        </a:prstGeom>
      </xdr:spPr>
    </xdr:pic>
  </etc:cellImage>
  <etc:cellImage>
    <xdr:pic>
      <xdr:nvPicPr>
        <xdr:cNvPr id="25" name="ID_5B84E70F14EA4F8F8119B6391CA33F31" descr="微信图片_202504161115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76400" y="2413000"/>
          <a:ext cx="5200015" cy="3327400"/>
        </a:xfrm>
        <a:prstGeom prst="rect">
          <a:avLst/>
        </a:prstGeom>
      </xdr:spPr>
    </xdr:pic>
  </etc:cellImage>
  <etc:cellImage>
    <xdr:pic>
      <xdr:nvPicPr>
        <xdr:cNvPr id="26" name="ID_7F60106D66A64993B84162EC8D59789D" descr="screenshot_2025-03-26_10-05-5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76400" y="2476500"/>
          <a:ext cx="5168265" cy="3310890"/>
        </a:xfrm>
        <a:prstGeom prst="rect">
          <a:avLst/>
        </a:prstGeom>
      </xdr:spPr>
    </xdr:pic>
  </etc:cellImage>
  <etc:cellImage>
    <xdr:pic>
      <xdr:nvPicPr>
        <xdr:cNvPr id="27" name="ID_FD0B38FF26494C1C930FFC0A77EF5B45" descr="微信图片_2025041611184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76400" y="3860800"/>
          <a:ext cx="5200015" cy="3289300"/>
        </a:xfrm>
        <a:prstGeom prst="rect">
          <a:avLst/>
        </a:prstGeom>
      </xdr:spPr>
    </xdr:pic>
  </etc:cellImage>
  <etc:cellImage>
    <xdr:pic>
      <xdr:nvPicPr>
        <xdr:cNvPr id="30" name="ID_8211AC168D84400D95E838E8F09EBCA0" descr="screenshot_2025-03-26_10-12-3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47775" y="9899650"/>
          <a:ext cx="5314950" cy="3486785"/>
        </a:xfrm>
        <a:prstGeom prst="rect">
          <a:avLst/>
        </a:prstGeom>
      </xdr:spPr>
    </xdr:pic>
  </etc:cellImage>
  <etc:cellImage>
    <xdr:pic>
      <xdr:nvPicPr>
        <xdr:cNvPr id="31" name="ID_5E7FB309DCCC4FA180526A3F4909212B" descr="screenshot_2025-03-26_10-34-1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81125" y="5295900"/>
          <a:ext cx="5323205" cy="3313430"/>
        </a:xfrm>
        <a:prstGeom prst="rect">
          <a:avLst/>
        </a:prstGeom>
      </xdr:spPr>
    </xdr:pic>
  </etc:cellImage>
  <etc:cellImage>
    <xdr:pic>
      <xdr:nvPicPr>
        <xdr:cNvPr id="32" name="ID_57658DF4E03745DCA56684A31AA1F11B" descr="screenshot_2025-03-26_15-24-3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81225" y="5664200"/>
          <a:ext cx="5334000" cy="3620135"/>
        </a:xfrm>
        <a:prstGeom prst="rect">
          <a:avLst/>
        </a:prstGeom>
      </xdr:spPr>
    </xdr:pic>
  </etc:cellImage>
  <etc:cellImage>
    <xdr:pic>
      <xdr:nvPicPr>
        <xdr:cNvPr id="33" name="ID_AD961C29A72F4DB08A749AF99B2972EC" descr="screenshot_2025-03-26_15-28-5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47825" y="5842000"/>
          <a:ext cx="5323840" cy="3484880"/>
        </a:xfrm>
        <a:prstGeom prst="rect">
          <a:avLst/>
        </a:prstGeom>
      </xdr:spPr>
    </xdr:pic>
  </etc:cellImage>
  <etc:cellImage>
    <xdr:pic>
      <xdr:nvPicPr>
        <xdr:cNvPr id="34" name="ID_6E1692C11C21436BB1EABAFAEBB6039E" descr="screenshot_2025-03-26_15-35-0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847975" y="6210300"/>
          <a:ext cx="5324475" cy="3506470"/>
        </a:xfrm>
        <a:prstGeom prst="rect">
          <a:avLst/>
        </a:prstGeom>
      </xdr:spPr>
    </xdr:pic>
  </etc:cellImage>
  <etc:cellImage>
    <xdr:pic>
      <xdr:nvPicPr>
        <xdr:cNvPr id="35" name="ID_7B448D9720A244C3A23EE1E682590DD1" descr="screenshot_2025-03-26_15-39-0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47825" y="5524500"/>
          <a:ext cx="5314950" cy="3173095"/>
        </a:xfrm>
        <a:prstGeom prst="rect">
          <a:avLst/>
        </a:prstGeom>
      </xdr:spPr>
    </xdr:pic>
  </etc:cellImage>
  <etc:cellImage>
    <xdr:pic>
      <xdr:nvPicPr>
        <xdr:cNvPr id="36" name="ID_2672826F375340C69B71857BA1BEB018" descr="screenshot_2025-03-26_16-15-0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447925" y="5105400"/>
          <a:ext cx="5314315" cy="3343910"/>
        </a:xfrm>
        <a:prstGeom prst="rect">
          <a:avLst/>
        </a:prstGeom>
      </xdr:spPr>
    </xdr:pic>
  </etc:cellImage>
  <etc:cellImage>
    <xdr:pic>
      <xdr:nvPicPr>
        <xdr:cNvPr id="37" name="ID_E7C3B9F86CB84F369DF557A773249316" descr="screenshot_2025-03-26_16-21-4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76400" y="4978400"/>
          <a:ext cx="5286375" cy="3591560"/>
        </a:xfrm>
        <a:prstGeom prst="rect">
          <a:avLst/>
        </a:prstGeom>
      </xdr:spPr>
    </xdr:pic>
  </etc:cellImage>
  <etc:cellImage>
    <xdr:pic>
      <xdr:nvPicPr>
        <xdr:cNvPr id="38" name="ID_25ADBA2561B04303B38CA060170906E7" descr="screenshot_2025-03-26_16-23-1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981200" y="4876800"/>
          <a:ext cx="5267325" cy="3429000"/>
        </a:xfrm>
        <a:prstGeom prst="rect">
          <a:avLst/>
        </a:prstGeom>
      </xdr:spPr>
    </xdr:pic>
  </etc:cellImage>
  <etc:cellImage>
    <xdr:pic>
      <xdr:nvPicPr>
        <xdr:cNvPr id="39" name="ID_DFEA0F6875194F999F7DA4775590F72A" descr="screenshot_2025-03-26_16-32-2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914525" y="6223000"/>
          <a:ext cx="5324475" cy="3696970"/>
        </a:xfrm>
        <a:prstGeom prst="rect">
          <a:avLst/>
        </a:prstGeom>
      </xdr:spPr>
    </xdr:pic>
  </etc:cellImage>
  <etc:cellImage>
    <xdr:pic>
      <xdr:nvPicPr>
        <xdr:cNvPr id="40" name="ID_F8CEC08DB270437A96A5DC7728E2B6B9" descr="screenshot_2025-03-26_16-34-2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47825" y="7099300"/>
          <a:ext cx="5304790" cy="3228975"/>
        </a:xfrm>
        <a:prstGeom prst="rect">
          <a:avLst/>
        </a:prstGeom>
      </xdr:spPr>
    </xdr:pic>
  </etc:cellImage>
  <etc:cellImage>
    <xdr:pic>
      <xdr:nvPicPr>
        <xdr:cNvPr id="42" name="ID_995DAC6850E04668AC8FA1C31CDABD73" descr="screenshot_2025-03-26_16-42-3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14475" y="6438900"/>
          <a:ext cx="5324475" cy="3515360"/>
        </a:xfrm>
        <a:prstGeom prst="rect">
          <a:avLst/>
        </a:prstGeom>
      </xdr:spPr>
    </xdr:pic>
  </etc:cellImage>
  <etc:cellImage>
    <xdr:pic>
      <xdr:nvPicPr>
        <xdr:cNvPr id="43" name="ID_8C7CE42CCE2B4DCE95392838CEFDA579" descr="ded1323e40704ae3571392dc333dbb1"/>
        <xdr:cNvPicPr>
          <a:picLocks noChangeAspect="1"/>
        </xdr:cNvPicPr>
      </xdr:nvPicPr>
      <xdr:blipFill>
        <a:blip r:embed="rId33"/>
        <a:srcRect b="36797"/>
        <a:stretch>
          <a:fillRect/>
        </a:stretch>
      </xdr:blipFill>
      <xdr:spPr>
        <a:xfrm>
          <a:off x="2876550" y="5759450"/>
          <a:ext cx="4639310" cy="6365875"/>
        </a:xfrm>
        <a:prstGeom prst="rect">
          <a:avLst/>
        </a:prstGeom>
      </xdr:spPr>
    </xdr:pic>
  </etc:cellImage>
  <etc:cellImage>
    <xdr:pic>
      <xdr:nvPicPr>
        <xdr:cNvPr id="4" name="ID_542B93DEF7D6430083BD0A7C140D10E0" descr="微信图片_2025042317103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857500" y="1724025"/>
          <a:ext cx="10058400" cy="7546975"/>
        </a:xfrm>
        <a:prstGeom prst="rect">
          <a:avLst/>
        </a:prstGeom>
      </xdr:spPr>
    </xdr:pic>
  </etc:cellImage>
  <etc:cellImage>
    <xdr:pic>
      <xdr:nvPicPr>
        <xdr:cNvPr id="28" name="ID_1F8356B3172D4BF5A995CF32EBF9CD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847975" y="3733800"/>
          <a:ext cx="7781925" cy="770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FE47976408A54D5C8505C5BA86305569" descr="微信图片_2025042411531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85925" y="1289050"/>
          <a:ext cx="10055860" cy="7562850"/>
        </a:xfrm>
        <a:prstGeom prst="rect">
          <a:avLst/>
        </a:prstGeom>
      </xdr:spPr>
    </xdr:pic>
  </etc:cellImage>
  <etc:cellImage>
    <xdr:pic>
      <xdr:nvPicPr>
        <xdr:cNvPr id="12" name="ID_1CD3985F9C224FA0A316FB268BDD715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981200" y="22352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<sst xmlns="http://schemas.openxmlformats.org/spreadsheetml/2006/main" count="287" uniqueCount="115">
  <si>
    <t>钟山区人民中路30号13个商业门面租赁信息表</t>
  </si>
  <si>
    <t>地址</t>
  </si>
  <si>
    <t>序号</t>
  </si>
  <si>
    <t>面积（㎡）</t>
  </si>
  <si>
    <t>拟租赁位置</t>
  </si>
  <si>
    <t>预计租赁底价（元/㎡/月）</t>
  </si>
  <si>
    <t>联系人及咨询电话</t>
  </si>
  <si>
    <t>备注</t>
  </si>
  <si>
    <t>钟山区人民中路30号</t>
  </si>
  <si>
    <t>钟山区人民中路30号110室</t>
  </si>
  <si>
    <t>价格面议</t>
  </si>
  <si>
    <t>李经理：18685486668</t>
  </si>
  <si>
    <t>可洽谈购买</t>
  </si>
  <si>
    <t>钟山区人民中路30号130室</t>
  </si>
  <si>
    <t>钟山区人民中路30号111室</t>
  </si>
  <si>
    <t>钟山区人民中路30号129室</t>
  </si>
  <si>
    <t>钟山区人民中路30号118室</t>
  </si>
  <si>
    <t>钟山区人民中路30号119室</t>
  </si>
  <si>
    <t>钟山区人民中路30号120室</t>
  </si>
  <si>
    <t>钟山区人民中路30号112室</t>
  </si>
  <si>
    <t>钟山区人民中路30号113室</t>
  </si>
  <si>
    <t>钟山区人民中路30号127室</t>
  </si>
  <si>
    <t>钟山区人民中路30号128室</t>
  </si>
  <si>
    <t>钟山区人民中路30号134室</t>
  </si>
  <si>
    <t>钟山区人民中路30号135室</t>
  </si>
  <si>
    <t>项目照片</t>
  </si>
  <si>
    <t>导航定位图</t>
  </si>
  <si>
    <t>双龙易扶安置点商业门面租赁信息表</t>
  </si>
  <si>
    <t>红桥新区红桥中路86号</t>
  </si>
  <si>
    <t>12栋负102</t>
  </si>
  <si>
    <t>10-15</t>
  </si>
  <si>
    <t xml:space="preserve">可洽谈购买
</t>
  </si>
  <si>
    <t>12栋负201东段</t>
  </si>
  <si>
    <t>8-12</t>
  </si>
  <si>
    <t>12栋负202</t>
  </si>
  <si>
    <t>12栋负203</t>
  </si>
  <si>
    <t>物流园公寓商业门面租赁信息表</t>
  </si>
  <si>
    <t>双龙社区双龙大道与纸红公路交会处</t>
  </si>
  <si>
    <t>A栋、B栋1层</t>
  </si>
  <si>
    <t>A栋2层</t>
  </si>
  <si>
    <t>B栋2层</t>
  </si>
  <si>
    <t>全聚福小商汇项目租赁信息表</t>
  </si>
  <si>
    <t>高新区红桥大道凉都时代广场东南侧约170米处</t>
  </si>
  <si>
    <t>1栋3层</t>
  </si>
  <si>
    <t>1栋4层</t>
  </si>
  <si>
    <t>8-15</t>
  </si>
  <si>
    <t>28栋2-4层</t>
  </si>
  <si>
    <t>5-10</t>
  </si>
  <si>
    <t>领翔国际项目租赁信息表</t>
  </si>
  <si>
    <t>六盘水高新技术产业开发区红桥大道领翔国际内</t>
  </si>
  <si>
    <t>2栋2号楼01-28号</t>
  </si>
  <si>
    <t>2栋3号楼24个门面</t>
  </si>
  <si>
    <t>2栋4号楼30个门面</t>
  </si>
  <si>
    <t>2栋5号楼23个门面</t>
  </si>
  <si>
    <t>2栋6号楼30个门面</t>
  </si>
  <si>
    <t>31号楼2个门面</t>
  </si>
  <si>
    <t>32号楼6门面</t>
  </si>
  <si>
    <t>红桥-财富公馆项目租赁信息表</t>
  </si>
  <si>
    <t>六盘水市钟山区红桥大道与石桥路交叉口西180米</t>
  </si>
  <si>
    <t>A栋4层</t>
  </si>
  <si>
    <t>8-20</t>
  </si>
  <si>
    <t>宝山商贸城项目租赁信息表</t>
  </si>
  <si>
    <t>六盘水高新技术产业开发区红桥中路39号</t>
  </si>
  <si>
    <t>1栋24号</t>
  </si>
  <si>
    <t>7-10</t>
  </si>
  <si>
    <t>1栋25号</t>
  </si>
  <si>
    <t>3栋34号</t>
  </si>
  <si>
    <t>石桥安置点商业门面租赁信息表</t>
  </si>
  <si>
    <t>位于红桥大道南客运站西北侧约50米。</t>
  </si>
  <si>
    <t>B62栋、B63栋103铺</t>
  </si>
  <si>
    <t>15-20</t>
  </si>
  <si>
    <t>王经理：18685526566</t>
  </si>
  <si>
    <t>B62栋、B63栋3层东段</t>
  </si>
  <si>
    <t>红桥公寓商业门面租赁信息表</t>
  </si>
  <si>
    <t>位于六盘水高新技术产业开发区凉都大道与兴园路交叉口西200米</t>
  </si>
  <si>
    <t>B栋3层</t>
  </si>
  <si>
    <t>A栋1层</t>
  </si>
  <si>
    <t>A栋3层</t>
  </si>
  <si>
    <t>六盘水市车辆管理服务中心租赁信息表</t>
  </si>
  <si>
    <t>位于六盘水高新技术产业开发区红山大道北侧、学府路东侧。</t>
  </si>
  <si>
    <t>整栋</t>
  </si>
  <si>
    <t>5-15</t>
  </si>
  <si>
    <t>银矿易扶安置点商业门面赁信息表</t>
  </si>
  <si>
    <t>资产位于六盘水高新技术产业开发区银矿社区。</t>
  </si>
  <si>
    <t>A区101</t>
  </si>
  <si>
    <t>3-10</t>
  </si>
  <si>
    <t>A区102</t>
  </si>
  <si>
    <t>A区201</t>
  </si>
  <si>
    <t>G区101</t>
  </si>
  <si>
    <t>G区102</t>
  </si>
  <si>
    <t>G区103</t>
  </si>
  <si>
    <t>G区104</t>
  </si>
  <si>
    <t>G区105</t>
  </si>
  <si>
    <t>G区106</t>
  </si>
  <si>
    <t>G区107</t>
  </si>
  <si>
    <t>G区108</t>
  </si>
  <si>
    <t>G区109</t>
  </si>
  <si>
    <t>G区110</t>
  </si>
  <si>
    <t>G区111</t>
  </si>
  <si>
    <t>东出水晶宫项目租赁信息表</t>
  </si>
  <si>
    <t>六盘水高新技术产业开发区东出口，红桥大道与水黄路交汇处往西约100米</t>
  </si>
  <si>
    <t>1栋</t>
  </si>
  <si>
    <t>2栋</t>
  </si>
  <si>
    <t>万东广场商业门面租赁信息表</t>
  </si>
  <si>
    <t>红桥中路56号红桥大道北</t>
  </si>
  <si>
    <t>101号</t>
  </si>
  <si>
    <t>10-25</t>
  </si>
  <si>
    <t>102号</t>
  </si>
  <si>
    <t>103号</t>
  </si>
  <si>
    <t>104号</t>
  </si>
  <si>
    <t>121号</t>
  </si>
  <si>
    <t>131号</t>
  </si>
  <si>
    <t>132号</t>
  </si>
  <si>
    <t>133号</t>
  </si>
  <si>
    <t>134号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</si>
</sst>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 "/>
    <numFmt numFmtId="178" formatCode="0.00_);[Red]\(0.00\)"/>
  </numFmts>
  <fonts count="34">
    <font>
      <sz val="11"/>
      <color theme="1"/>
      <name val="宋体"/>
      <charset val="134"/>
      <scheme val="minor"/>
    </font>
    <font>
      <sz val="11"/>
      <name val="等线"/>
      <charset val="134"/>
    </font>
    <font>
      <b/>
      <sz val="10"/>
      <name val="黑体"/>
      <charset val="134"/>
    </font>
    <font>
      <sz val="10"/>
      <name val="黑体"/>
      <charset val="134"/>
    </font>
    <font>
      <sz val="18"/>
      <color rgb="FF000000"/>
      <name val="方正小标宋简体"/>
      <charset val="134"/>
    </font>
    <font>
      <b/>
      <sz val="10"/>
      <color rgb="FF000000"/>
      <name val="黑体"/>
      <charset val="134"/>
    </font>
    <font>
      <sz val="10"/>
      <color rgb="FF000000"/>
      <name val="黑体"/>
      <charset val="134"/>
    </font>
    <font>
      <sz val="16"/>
      <color theme="1"/>
      <name val="黑体"/>
      <charset val="134"/>
    </font>
    <font>
      <sz val="11"/>
      <name val="黑体"/>
      <charset val="134"/>
    </font>
    <font>
      <sz val="11"/>
      <color theme="1"/>
      <name val="黑体"/>
      <charset val="134"/>
    </font>
    <font>
      <b/>
      <sz val="10"/>
      <name val="宋体"/>
      <charset val="134"/>
    </font>
    <font>
      <b/>
      <sz val="10"/>
      <color rgb="FF000000"/>
      <name val="宋体"/>
      <charset val="134"/>
    </font>
    <font>
      <sz val="10"/>
      <color indexed="8"/>
      <name val="黑体"/>
      <charset val="134"/>
    </font>
    <font>
      <b/>
      <sz val="12"/>
      <name val="宋体"/>
      <charset val="134"/>
    </font>
    <font>
      <sz val="10"/>
      <color rgb="FF000000"/>
      <name val="黑体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4" borderId="13" applyNumberFormat="0" applyAlignment="0" applyProtection="0">
      <alignment vertical="center"/>
    </xf>
    <xf numFmtId="0" fontId="24" fillId="5" borderId="14" applyNumberFormat="0" applyAlignment="0" applyProtection="0">
      <alignment vertical="center"/>
    </xf>
    <xf numFmtId="0" fontId="25" fillId="5" borderId="13" applyNumberFormat="0" applyAlignment="0" applyProtection="0">
      <alignment vertical="center"/>
    </xf>
    <xf numFmtId="0" fontId="26" fillId="6" borderId="15" applyNumberFormat="0" applyAlignment="0" applyProtection="0">
      <alignment vertical="center"/>
    </xf>
    <xf numFmtId="0" fontId="27" fillId="0" borderId="16" applyNumberFormat="0" applyFill="0" applyAlignment="0" applyProtection="0">
      <alignment vertical="center"/>
    </xf>
    <xf numFmtId="0" fontId="28" fillId="0" borderId="17" applyNumberFormat="0" applyFill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</cellStyleXfs>
  <cellXfs count="65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vertical="center"/>
    </xf>
    <xf numFmtId="176" fontId="1" fillId="2" borderId="0" xfId="0" applyNumberFormat="1" applyFont="1" applyFill="1" applyAlignment="1">
      <alignment vertical="center"/>
    </xf>
    <xf numFmtId="49" fontId="1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 wrapText="1"/>
    </xf>
    <xf numFmtId="49" fontId="4" fillId="0" borderId="0" xfId="0" applyNumberFormat="1" applyFont="1" applyFill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49" fontId="3" fillId="0" borderId="7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/>
    </xf>
    <xf numFmtId="0" fontId="9" fillId="0" borderId="6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49" fontId="9" fillId="0" borderId="7" xfId="0" applyNumberFormat="1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9" fillId="0" borderId="0" xfId="0" applyFont="1" applyBorder="1">
      <alignment vertical="center"/>
    </xf>
    <xf numFmtId="0" fontId="3" fillId="0" borderId="3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0" fontId="3" fillId="0" borderId="3" xfId="0" applyNumberFormat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49" fontId="3" fillId="0" borderId="0" xfId="0" applyNumberFormat="1" applyFont="1" applyFill="1" applyAlignment="1">
      <alignment horizontal="center" vertical="center"/>
    </xf>
    <xf numFmtId="0" fontId="3" fillId="0" borderId="0" xfId="0" applyFont="1" applyFill="1" applyBorder="1" applyAlignment="1">
      <alignment vertical="center"/>
    </xf>
    <xf numFmtId="176" fontId="1" fillId="0" borderId="0" xfId="0" applyNumberFormat="1" applyFont="1" applyFill="1" applyAlignment="1">
      <alignment vertical="center"/>
    </xf>
    <xf numFmtId="177" fontId="3" fillId="0" borderId="3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9" fillId="0" borderId="0" xfId="0" applyFont="1" applyFill="1" applyBorder="1">
      <alignment vertical="center"/>
    </xf>
    <xf numFmtId="0" fontId="0" fillId="0" borderId="0" xfId="0" applyFill="1">
      <alignment vertical="center"/>
    </xf>
    <xf numFmtId="177" fontId="3" fillId="0" borderId="3" xfId="0" applyNumberFormat="1" applyFont="1" applyFill="1" applyBorder="1" applyAlignment="1">
      <alignment horizontal="center" vertical="center" wrapText="1"/>
    </xf>
    <xf numFmtId="0" fontId="10" fillId="0" borderId="0" xfId="0" applyFont="1" applyFill="1" applyAlignment="1">
      <alignment vertical="center"/>
    </xf>
    <xf numFmtId="0" fontId="11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178" fontId="12" fillId="0" borderId="8" xfId="0" applyNumberFormat="1" applyFont="1" applyFill="1" applyBorder="1" applyAlignment="1" applyProtection="1">
      <alignment horizontal="center" vertical="center" wrapText="1"/>
    </xf>
    <xf numFmtId="0" fontId="12" fillId="0" borderId="9" xfId="0" applyFont="1" applyFill="1" applyBorder="1" applyAlignment="1" applyProtection="1">
      <alignment horizontal="center" vertical="center" wrapText="1"/>
    </xf>
    <xf numFmtId="178" fontId="12" fillId="0" borderId="8" xfId="0" applyNumberFormat="1" applyFont="1" applyFill="1" applyBorder="1" applyAlignment="1" applyProtection="1">
      <alignment horizontal="center" vertical="center"/>
    </xf>
    <xf numFmtId="49" fontId="3" fillId="2" borderId="1" xfId="0" applyNumberFormat="1" applyFont="1" applyFill="1" applyBorder="1" applyAlignment="1">
      <alignment horizontal="center" vertical="center" wrapText="1"/>
    </xf>
    <xf numFmtId="0" fontId="12" fillId="0" borderId="9" xfId="0" applyFont="1" applyFill="1" applyBorder="1" applyAlignment="1" applyProtection="1">
      <alignment horizontal="center" vertical="center"/>
    </xf>
    <xf numFmtId="0" fontId="8" fillId="0" borderId="1" xfId="0" applyFont="1" applyFill="1" applyBorder="1" applyAlignment="1">
      <alignment vertical="center" wrapText="1"/>
    </xf>
    <xf numFmtId="0" fontId="13" fillId="0" borderId="0" xfId="0" applyFont="1" applyFill="1" applyAlignment="1">
      <alignment vertical="center"/>
    </xf>
    <xf numFmtId="0" fontId="6" fillId="0" borderId="0" xfId="0" applyFont="1" applyFill="1" applyAlignment="1">
      <alignment horizontal="center" vertical="center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4" xfId="0" applyNumberFormat="1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49" fontId="3" fillId="0" borderId="5" xfId="0" applyNumberFormat="1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8" fillId="0" borderId="2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7" Type="http://schemas.openxmlformats.org/officeDocument/2006/relationships/image" Target="media/image37.png"/><Relationship Id="rId36" Type="http://schemas.openxmlformats.org/officeDocument/2006/relationships/image" Target="media/image36.jpeg"/><Relationship Id="rId35" Type="http://schemas.openxmlformats.org/officeDocument/2006/relationships/image" Target="media/image35.pn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jpe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png"/><Relationship Id="rId15" Type="http://schemas.openxmlformats.org/officeDocument/2006/relationships/image" Target="media/image15.jpeg"/><Relationship Id="rId14" Type="http://schemas.openxmlformats.org/officeDocument/2006/relationships/image" Target="media/image14.png"/><Relationship Id="rId13" Type="http://schemas.openxmlformats.org/officeDocument/2006/relationships/image" Target="media/image13.jpe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www.wps.cn/officeDocument/2020/cellImage" Target="cellimag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01"/>
  <sheetViews>
    <sheetView view="pageBreakPreview" zoomScaleNormal="100" workbookViewId="0">
      <selection activeCell="I8" sqref="I8"/>
    </sheetView>
  </sheetViews>
  <sheetFormatPr defaultColWidth="9" defaultRowHeight="13.5" outlineLevelCol="6"/>
  <cols>
    <col min="1" max="1" width="16.375" style="1" customWidth="1"/>
    <col min="2" max="2" width="4.375" style="1" customWidth="1"/>
    <col min="3" max="3" width="10" style="1" customWidth="1"/>
    <col min="4" max="4" width="20.75" style="5" customWidth="1"/>
    <col min="5" max="5" width="23.25" style="6" customWidth="1"/>
    <col min="6" max="6" width="18.375" style="1" customWidth="1"/>
    <col min="7" max="7" width="4.375" style="1" customWidth="1"/>
    <col min="8" max="16384" width="9" style="1"/>
  </cols>
  <sheetData>
    <row r="1" s="1" customFormat="1" ht="39" customHeight="1" spans="1:7">
      <c r="A1" s="7" t="s">
        <v>0</v>
      </c>
      <c r="B1" s="7"/>
      <c r="C1" s="7"/>
      <c r="D1" s="7"/>
      <c r="E1" s="8"/>
      <c r="F1" s="7"/>
      <c r="G1" s="7"/>
    </row>
    <row r="2" s="57" customFormat="1" ht="14.25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25" customHeight="1" spans="1:7">
      <c r="A3" s="12" t="s">
        <v>8</v>
      </c>
      <c r="B3" s="44">
        <v>1</v>
      </c>
      <c r="C3" s="39">
        <v>55.48</v>
      </c>
      <c r="D3" s="36" t="s">
        <v>9</v>
      </c>
      <c r="E3" s="59" t="s">
        <v>10</v>
      </c>
      <c r="F3" s="16" t="s">
        <v>11</v>
      </c>
      <c r="G3" s="12" t="s">
        <v>12</v>
      </c>
    </row>
    <row r="4" s="3" customFormat="1" ht="25" customHeight="1" spans="1:7">
      <c r="A4" s="17"/>
      <c r="B4" s="44">
        <v>2</v>
      </c>
      <c r="C4" s="39">
        <v>40.04</v>
      </c>
      <c r="D4" s="36" t="s">
        <v>13</v>
      </c>
      <c r="E4" s="60"/>
      <c r="F4" s="18"/>
      <c r="G4" s="17"/>
    </row>
    <row r="5" s="3" customFormat="1" ht="25" customHeight="1" spans="1:7">
      <c r="A5" s="17"/>
      <c r="B5" s="44">
        <v>3</v>
      </c>
      <c r="C5" s="39">
        <v>55.48</v>
      </c>
      <c r="D5" s="36" t="s">
        <v>14</v>
      </c>
      <c r="E5" s="60"/>
      <c r="F5" s="18"/>
      <c r="G5" s="17"/>
    </row>
    <row r="6" s="58" customFormat="1" ht="25" customHeight="1" spans="1:7">
      <c r="A6" s="17"/>
      <c r="B6" s="44">
        <v>4</v>
      </c>
      <c r="C6" s="39">
        <v>40.04</v>
      </c>
      <c r="D6" s="36" t="s">
        <v>15</v>
      </c>
      <c r="E6" s="60"/>
      <c r="F6" s="18"/>
      <c r="G6" s="17"/>
    </row>
    <row r="7" s="3" customFormat="1" ht="25" customHeight="1" spans="1:7">
      <c r="A7" s="17"/>
      <c r="B7" s="44">
        <v>5</v>
      </c>
      <c r="C7" s="39">
        <v>43.15</v>
      </c>
      <c r="D7" s="36" t="s">
        <v>16</v>
      </c>
      <c r="E7" s="60"/>
      <c r="F7" s="18"/>
      <c r="G7" s="17"/>
    </row>
    <row r="8" s="3" customFormat="1" ht="25" customHeight="1" spans="1:7">
      <c r="A8" s="17"/>
      <c r="B8" s="44">
        <v>6</v>
      </c>
      <c r="C8" s="39">
        <v>43.15</v>
      </c>
      <c r="D8" s="36" t="s">
        <v>17</v>
      </c>
      <c r="E8" s="60"/>
      <c r="F8" s="18"/>
      <c r="G8" s="17"/>
    </row>
    <row r="9" s="3" customFormat="1" ht="25" customHeight="1" spans="1:7">
      <c r="A9" s="17"/>
      <c r="B9" s="44">
        <v>7</v>
      </c>
      <c r="C9" s="39">
        <v>40</v>
      </c>
      <c r="D9" s="36" t="s">
        <v>18</v>
      </c>
      <c r="E9" s="60"/>
      <c r="F9" s="18"/>
      <c r="G9" s="17"/>
    </row>
    <row r="10" s="3" customFormat="1" ht="25" customHeight="1" spans="1:7">
      <c r="A10" s="17"/>
      <c r="B10" s="44">
        <v>8</v>
      </c>
      <c r="C10" s="39">
        <v>41.61</v>
      </c>
      <c r="D10" s="36" t="s">
        <v>19</v>
      </c>
      <c r="E10" s="60"/>
      <c r="F10" s="18"/>
      <c r="G10" s="17"/>
    </row>
    <row r="11" s="3" customFormat="1" ht="25" customHeight="1" spans="1:7">
      <c r="A11" s="17"/>
      <c r="B11" s="44">
        <v>9</v>
      </c>
      <c r="C11" s="39">
        <v>41.61</v>
      </c>
      <c r="D11" s="36" t="s">
        <v>20</v>
      </c>
      <c r="E11" s="60"/>
      <c r="F11" s="18"/>
      <c r="G11" s="17"/>
    </row>
    <row r="12" s="3" customFormat="1" ht="25" customHeight="1" spans="1:7">
      <c r="A12" s="17"/>
      <c r="B12" s="44">
        <v>10</v>
      </c>
      <c r="C12" s="39">
        <v>31.14</v>
      </c>
      <c r="D12" s="36" t="s">
        <v>21</v>
      </c>
      <c r="E12" s="60"/>
      <c r="F12" s="18"/>
      <c r="G12" s="17"/>
    </row>
    <row r="13" s="3" customFormat="1" ht="25" customHeight="1" spans="1:7">
      <c r="A13" s="17"/>
      <c r="B13" s="44">
        <v>11</v>
      </c>
      <c r="C13" s="39">
        <v>31.14</v>
      </c>
      <c r="D13" s="36" t="s">
        <v>22</v>
      </c>
      <c r="E13" s="60"/>
      <c r="F13" s="18"/>
      <c r="G13" s="17"/>
    </row>
    <row r="14" s="3" customFormat="1" ht="25" customHeight="1" spans="1:7">
      <c r="A14" s="17"/>
      <c r="B14" s="44">
        <v>12</v>
      </c>
      <c r="C14" s="61">
        <v>38.47</v>
      </c>
      <c r="D14" s="36" t="s">
        <v>23</v>
      </c>
      <c r="E14" s="60"/>
      <c r="F14" s="18"/>
      <c r="G14" s="17"/>
    </row>
    <row r="15" s="3" customFormat="1" ht="25" customHeight="1" spans="1:7">
      <c r="A15" s="17"/>
      <c r="B15" s="44">
        <v>13</v>
      </c>
      <c r="C15" s="61">
        <v>34.2</v>
      </c>
      <c r="D15" s="36" t="s">
        <v>24</v>
      </c>
      <c r="E15" s="62"/>
      <c r="F15" s="21"/>
      <c r="G15" s="20"/>
    </row>
    <row r="16" s="3" customFormat="1" ht="201" customHeight="1" spans="1:7">
      <c r="A16" s="23" t="s">
        <v>25</v>
      </c>
      <c r="B16" s="13" t="str">
        <f>_xlfn.DISPIMG("ID_E8C516B7E7144306BB77D36526054F4B",1)</f>
        <v>=DISPIMG("ID_E8C516B7E7144306BB77D36526054F4B",1)</v>
      </c>
      <c r="C16" s="13"/>
      <c r="D16" s="13"/>
      <c r="E16" s="63"/>
      <c r="F16" s="13"/>
      <c r="G16" s="13"/>
    </row>
    <row r="17" s="3" customFormat="1" ht="201" customHeight="1" spans="1:7">
      <c r="A17" s="23"/>
      <c r="B17" s="13" t="str">
        <f>_xlfn.DISPIMG("ID_9770DF30679D4BF79731F163EF7DD52C",1)</f>
        <v>=DISPIMG("ID_9770DF30679D4BF79731F163EF7DD52C",1)</v>
      </c>
      <c r="C17" s="13"/>
      <c r="D17" s="13"/>
      <c r="E17" s="63"/>
      <c r="F17" s="13"/>
      <c r="G17" s="13"/>
    </row>
    <row r="18" s="3" customFormat="1" ht="200" customHeight="1" spans="1:7">
      <c r="A18" s="23" t="s">
        <v>26</v>
      </c>
      <c r="B18" s="28" t="str">
        <f>_xlfn.DISPIMG("ID_8211AC168D84400D95E838E8F09EBCA0",1)</f>
        <v>=DISPIMG("ID_8211AC168D84400D95E838E8F09EBCA0",1)</v>
      </c>
      <c r="C18" s="29"/>
      <c r="D18" s="29"/>
      <c r="E18" s="30"/>
      <c r="F18" s="31"/>
      <c r="G18" s="32"/>
    </row>
    <row r="19" s="3" customFormat="1" ht="25" customHeight="1" spans="5:5">
      <c r="E19" s="40"/>
    </row>
    <row r="20" s="3" customFormat="1" ht="25" customHeight="1" spans="5:5">
      <c r="E20" s="40"/>
    </row>
    <row r="21" s="3" customFormat="1" ht="25" customHeight="1" spans="5:5">
      <c r="E21" s="40"/>
    </row>
    <row r="22" s="3" customFormat="1" ht="25" customHeight="1" spans="5:5">
      <c r="E22" s="40"/>
    </row>
    <row r="23" s="3" customFormat="1" ht="25" customHeight="1" spans="5:5">
      <c r="E23" s="40"/>
    </row>
    <row r="24" s="3" customFormat="1" ht="25" customHeight="1" spans="5:5">
      <c r="E24" s="40"/>
    </row>
    <row r="25" s="3" customFormat="1" ht="25" customHeight="1" spans="5:5">
      <c r="E25" s="40"/>
    </row>
    <row r="26" s="3" customFormat="1" ht="25" customHeight="1" spans="5:5">
      <c r="E26" s="40"/>
    </row>
    <row r="27" s="3" customFormat="1" ht="25" customHeight="1" spans="5:5">
      <c r="E27" s="40"/>
    </row>
    <row r="28" s="3" customFormat="1" ht="25" customHeight="1" spans="5:5">
      <c r="E28" s="40"/>
    </row>
    <row r="29" s="3" customFormat="1" ht="25" customHeight="1" spans="5:5">
      <c r="E29" s="40"/>
    </row>
    <row r="30" s="3" customFormat="1" ht="25" customHeight="1" spans="5:5">
      <c r="E30" s="40"/>
    </row>
    <row r="31" s="3" customFormat="1" ht="25" customHeight="1" spans="5:5">
      <c r="E31" s="40"/>
    </row>
    <row r="32" s="3" customFormat="1" ht="25" customHeight="1" spans="5:5">
      <c r="E32" s="40"/>
    </row>
    <row r="33" s="3" customFormat="1" ht="25" customHeight="1" spans="5:5">
      <c r="E33" s="40"/>
    </row>
    <row r="34" s="3" customFormat="1" ht="25" customHeight="1" spans="5:5">
      <c r="E34" s="40"/>
    </row>
    <row r="35" s="3" customFormat="1" ht="25" customHeight="1" spans="5:5">
      <c r="E35" s="40"/>
    </row>
    <row r="36" s="3" customFormat="1" ht="25" customHeight="1" spans="5:5">
      <c r="E36" s="40"/>
    </row>
    <row r="37" s="3" customFormat="1" ht="25" customHeight="1" spans="5:5">
      <c r="E37" s="40"/>
    </row>
    <row r="38" s="3" customFormat="1" ht="25" customHeight="1" spans="5:5">
      <c r="E38" s="40"/>
    </row>
    <row r="39" s="3" customFormat="1" ht="25" customHeight="1" spans="5:5">
      <c r="E39" s="40"/>
    </row>
    <row r="40" s="3" customFormat="1" ht="25" customHeight="1" spans="5:5">
      <c r="E40" s="40"/>
    </row>
    <row r="41" s="3" customFormat="1" ht="25" customHeight="1" spans="5:5">
      <c r="E41" s="40"/>
    </row>
    <row r="42" s="3" customFormat="1" ht="25" customHeight="1" spans="5:5">
      <c r="E42" s="40"/>
    </row>
    <row r="43" s="3" customFormat="1" ht="25" customHeight="1" spans="5:5">
      <c r="E43" s="40"/>
    </row>
    <row r="44" s="3" customFormat="1" ht="25" customHeight="1" spans="5:5">
      <c r="E44" s="40"/>
    </row>
    <row r="45" s="3" customFormat="1" ht="25" customHeight="1" spans="5:5">
      <c r="E45" s="40"/>
    </row>
    <row r="46" s="3" customFormat="1" ht="25" customHeight="1" spans="5:5">
      <c r="E46" s="40"/>
    </row>
    <row r="47" s="3" customFormat="1" ht="25" customHeight="1" spans="5:5">
      <c r="E47" s="40"/>
    </row>
    <row r="48" s="3" customFormat="1" ht="25" customHeight="1" spans="5:5">
      <c r="E48" s="40"/>
    </row>
    <row r="49" s="3" customFormat="1" ht="25" customHeight="1" spans="5:5">
      <c r="E49" s="40"/>
    </row>
    <row r="50" s="3" customFormat="1" ht="25" customHeight="1" spans="5:5">
      <c r="E50" s="40"/>
    </row>
    <row r="51" s="3" customFormat="1" ht="25" customHeight="1" spans="5:5">
      <c r="E51" s="40"/>
    </row>
    <row r="52" s="3" customFormat="1" ht="25" customHeight="1" spans="5:5">
      <c r="E52" s="40"/>
    </row>
    <row r="53" s="3" customFormat="1" ht="25" customHeight="1" spans="5:5">
      <c r="E53" s="40"/>
    </row>
    <row r="54" s="3" customFormat="1" ht="25" customHeight="1" spans="5:5">
      <c r="E54" s="40"/>
    </row>
    <row r="55" s="3" customFormat="1" ht="25" customHeight="1" spans="5:5">
      <c r="E55" s="40"/>
    </row>
    <row r="56" s="3" customFormat="1" ht="25" customHeight="1" spans="5:5">
      <c r="E56" s="40"/>
    </row>
    <row r="57" s="3" customFormat="1" ht="25" customHeight="1" spans="5:5">
      <c r="E57" s="40"/>
    </row>
    <row r="58" s="3" customFormat="1" ht="25" customHeight="1" spans="5:5">
      <c r="E58" s="40"/>
    </row>
    <row r="59" s="3" customFormat="1" ht="25" customHeight="1" spans="5:5">
      <c r="E59" s="40"/>
    </row>
    <row r="60" s="3" customFormat="1" ht="25" customHeight="1" spans="5:5">
      <c r="E60" s="40"/>
    </row>
    <row r="61" s="3" customFormat="1" ht="25" customHeight="1" spans="5:5">
      <c r="E61" s="40"/>
    </row>
    <row r="62" s="3" customFormat="1" ht="25" customHeight="1" spans="5:5">
      <c r="E62" s="40"/>
    </row>
    <row r="63" s="3" customFormat="1" ht="25" customHeight="1" spans="5:5">
      <c r="E63" s="40"/>
    </row>
    <row r="64" s="3" customFormat="1" ht="25" customHeight="1" spans="5:5">
      <c r="E64" s="40"/>
    </row>
    <row r="65" s="3" customFormat="1" ht="25" customHeight="1" spans="5:5">
      <c r="E65" s="40"/>
    </row>
    <row r="66" s="3" customFormat="1" ht="25" customHeight="1" spans="5:5">
      <c r="E66" s="40"/>
    </row>
    <row r="67" s="3" customFormat="1" ht="25" customHeight="1" spans="5:5">
      <c r="E67" s="40"/>
    </row>
    <row r="68" s="3" customFormat="1" ht="25" customHeight="1" spans="5:5">
      <c r="E68" s="40"/>
    </row>
    <row r="69" s="3" customFormat="1" ht="25" customHeight="1" spans="5:5">
      <c r="E69" s="40"/>
    </row>
    <row r="70" s="3" customFormat="1" ht="25" customHeight="1" spans="5:5">
      <c r="E70" s="40"/>
    </row>
    <row r="71" s="1" customFormat="1" ht="14" customHeight="1" spans="5:7">
      <c r="E71" s="6"/>
      <c r="G71" s="64"/>
    </row>
    <row r="72" s="1" customFormat="1" ht="14" customHeight="1" spans="5:7">
      <c r="E72" s="6"/>
      <c r="G72" s="33"/>
    </row>
    <row r="73" s="1" customFormat="1" ht="14" customHeight="1" spans="5:7">
      <c r="E73" s="6"/>
      <c r="G73" s="33"/>
    </row>
    <row r="74" s="1" customFormat="1" ht="14" customHeight="1" spans="5:7">
      <c r="E74" s="6"/>
      <c r="G74" s="33"/>
    </row>
    <row r="75" s="1" customFormat="1" ht="14" customHeight="1" spans="5:7">
      <c r="E75" s="6"/>
      <c r="G75" s="33"/>
    </row>
    <row r="76" s="1" customFormat="1" spans="5:7">
      <c r="E76" s="6"/>
      <c r="G76" s="33"/>
    </row>
    <row r="77" s="1" customFormat="1" spans="5:7">
      <c r="E77" s="6"/>
      <c r="G77" s="33"/>
    </row>
    <row r="78" s="1" customFormat="1" spans="5:7">
      <c r="E78" s="6"/>
      <c r="G78" s="33"/>
    </row>
    <row r="79" s="1" customFormat="1" spans="5:7">
      <c r="E79" s="6"/>
      <c r="G79" s="33"/>
    </row>
    <row r="80" s="1" customFormat="1" spans="5:7">
      <c r="E80" s="6"/>
      <c r="G80" s="33"/>
    </row>
    <row r="81" s="1" customFormat="1" spans="5:7">
      <c r="E81" s="6"/>
      <c r="G81" s="33"/>
    </row>
    <row r="82" s="1" customFormat="1" spans="5:7">
      <c r="E82" s="6"/>
      <c r="G82" s="33"/>
    </row>
    <row r="83" s="1" customFormat="1" spans="5:7">
      <c r="E83" s="6"/>
      <c r="G83" s="33"/>
    </row>
    <row r="84" s="1" customFormat="1" spans="5:7">
      <c r="E84" s="6"/>
      <c r="G84" s="33"/>
    </row>
    <row r="85" s="1" customFormat="1" spans="5:7">
      <c r="E85" s="6"/>
      <c r="G85" s="33"/>
    </row>
    <row r="86" s="1" customFormat="1" spans="5:7">
      <c r="E86" s="6"/>
      <c r="G86" s="33"/>
    </row>
    <row r="87" s="1" customFormat="1" spans="5:7">
      <c r="E87" s="6"/>
      <c r="G87" s="33"/>
    </row>
    <row r="88" s="1" customFormat="1" spans="5:7">
      <c r="E88" s="6"/>
      <c r="G88" s="33"/>
    </row>
    <row r="89" s="1" customFormat="1" spans="5:7">
      <c r="E89" s="6"/>
      <c r="G89" s="33"/>
    </row>
    <row r="90" s="1" customFormat="1" spans="5:7">
      <c r="E90" s="6"/>
      <c r="G90" s="33"/>
    </row>
    <row r="91" s="1" customFormat="1" spans="5:7">
      <c r="E91" s="6"/>
      <c r="G91" s="33"/>
    </row>
    <row r="92" s="1" customFormat="1" spans="5:7">
      <c r="E92" s="6"/>
      <c r="G92" s="33"/>
    </row>
    <row r="93" s="1" customFormat="1" spans="5:7">
      <c r="E93" s="6"/>
      <c r="G93" s="33"/>
    </row>
    <row r="94" customFormat="1" spans="1:7">
      <c r="A94" s="1"/>
      <c r="B94" s="1"/>
      <c r="C94" s="1"/>
      <c r="D94" s="1"/>
      <c r="E94" s="6"/>
      <c r="F94" s="1"/>
      <c r="G94" s="34"/>
    </row>
    <row r="95" s="1" customFormat="1" spans="5:7">
      <c r="E95" s="6"/>
      <c r="G95" s="33"/>
    </row>
    <row r="96" s="1" customFormat="1" spans="5:7">
      <c r="E96" s="6"/>
      <c r="G96" s="33"/>
    </row>
    <row r="97" s="1" customFormat="1" spans="5:7">
      <c r="E97" s="6"/>
      <c r="G97" s="33"/>
    </row>
    <row r="98" s="1" customFormat="1" spans="5:7">
      <c r="E98" s="6"/>
      <c r="G98" s="33"/>
    </row>
    <row r="99" s="1" customFormat="1" spans="5:7">
      <c r="E99" s="6"/>
      <c r="G99" s="33"/>
    </row>
    <row r="100" s="1" customFormat="1" spans="5:7">
      <c r="E100" s="6"/>
      <c r="G100" s="33"/>
    </row>
    <row r="101" spans="4:4">
      <c r="D101" s="1"/>
    </row>
  </sheetData>
  <mergeCells count="9">
    <mergeCell ref="A1:G1"/>
    <mergeCell ref="B16:F16"/>
    <mergeCell ref="B17:F17"/>
    <mergeCell ref="B18:F18"/>
    <mergeCell ref="A3:A15"/>
    <mergeCell ref="A16:A17"/>
    <mergeCell ref="E3:E15"/>
    <mergeCell ref="F3:F15"/>
    <mergeCell ref="G3:G15"/>
  </mergeCells>
  <pageMargins left="0.739583333333333" right="0.739583333333333" top="0.739583333333333" bottom="0.739583333333333" header="0.5" footer="0.5"/>
  <pageSetup paperSize="9" scale="90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7"/>
  <sheetViews>
    <sheetView view="pageBreakPreview" zoomScaleNormal="100" workbookViewId="0">
      <selection activeCell="G7" sqref="G7"/>
    </sheetView>
  </sheetViews>
  <sheetFormatPr defaultColWidth="9" defaultRowHeight="13.5" outlineLevelCol="6"/>
  <cols>
    <col min="1" max="1" width="18.125" style="1" customWidth="1"/>
    <col min="2" max="2" width="4.375" style="1" customWidth="1"/>
    <col min="3" max="3" width="10" style="1" customWidth="1"/>
    <col min="4" max="4" width="12" style="5" customWidth="1"/>
    <col min="5" max="5" width="23.25" style="6" customWidth="1"/>
    <col min="6" max="6" width="17.25" style="1" customWidth="1"/>
    <col min="7" max="7" width="11.375" style="1" customWidth="1"/>
    <col min="8" max="16384" width="9" style="1"/>
  </cols>
  <sheetData>
    <row r="1" s="1" customFormat="1" ht="24" spans="1:7">
      <c r="A1" s="7" t="s">
        <v>27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36" t="s">
        <v>28</v>
      </c>
      <c r="B3" s="44">
        <v>1</v>
      </c>
      <c r="C3" s="36">
        <v>1244.51</v>
      </c>
      <c r="D3" s="36" t="s">
        <v>29</v>
      </c>
      <c r="E3" s="15" t="s">
        <v>30</v>
      </c>
      <c r="F3" s="44" t="s">
        <v>11</v>
      </c>
      <c r="G3" s="12" t="s">
        <v>31</v>
      </c>
    </row>
    <row r="4" s="3" customFormat="1" ht="12" spans="1:7">
      <c r="A4" s="36"/>
      <c r="B4" s="44">
        <v>2</v>
      </c>
      <c r="C4" s="36">
        <v>584.77</v>
      </c>
      <c r="D4" s="36" t="s">
        <v>32</v>
      </c>
      <c r="E4" s="15" t="s">
        <v>33</v>
      </c>
      <c r="F4" s="44"/>
      <c r="G4" s="19"/>
    </row>
    <row r="5" s="3" customFormat="1" ht="12" spans="1:7">
      <c r="A5" s="36"/>
      <c r="B5" s="44">
        <v>3</v>
      </c>
      <c r="C5" s="36">
        <v>558.8</v>
      </c>
      <c r="D5" s="36" t="s">
        <v>34</v>
      </c>
      <c r="E5" s="15" t="s">
        <v>33</v>
      </c>
      <c r="F5" s="44"/>
      <c r="G5" s="19"/>
    </row>
    <row r="6" s="3" customFormat="1" ht="12" spans="1:7">
      <c r="A6" s="36"/>
      <c r="B6" s="44">
        <v>4</v>
      </c>
      <c r="C6" s="36">
        <v>1138.48</v>
      </c>
      <c r="D6" s="36" t="s">
        <v>35</v>
      </c>
      <c r="E6" s="15" t="s">
        <v>33</v>
      </c>
      <c r="F6" s="44"/>
      <c r="G6" s="22"/>
    </row>
    <row r="7" s="1" customFormat="1" ht="165" customHeight="1" spans="1:7">
      <c r="A7" s="23" t="s">
        <v>25</v>
      </c>
      <c r="B7" s="24" t="str">
        <f>_xlfn.DISPIMG("ID_FAD5969CC8C443778A75C5CF59A137ED",1)</f>
        <v>=DISPIMG("ID_FAD5969CC8C443778A75C5CF59A137ED",1)</v>
      </c>
      <c r="C7" s="25"/>
      <c r="D7" s="25"/>
      <c r="E7" s="26"/>
      <c r="F7" s="14"/>
      <c r="G7" s="56"/>
    </row>
    <row r="8" s="1" customFormat="1" ht="156" customHeight="1" spans="1:7">
      <c r="A8" s="23"/>
      <c r="B8" s="24" t="str">
        <f>_xlfn.DISPIMG("ID_A22B958933AB4465827647844C54885A",1)</f>
        <v>=DISPIMG("ID_A22B958933AB4465827647844C54885A",1)</v>
      </c>
      <c r="C8" s="25"/>
      <c r="D8" s="25"/>
      <c r="E8" s="26"/>
      <c r="F8" s="14"/>
      <c r="G8" s="27"/>
    </row>
    <row r="9" s="1" customFormat="1" ht="153" customHeight="1" spans="1:7">
      <c r="A9" s="23" t="s">
        <v>26</v>
      </c>
      <c r="B9" s="28" t="str">
        <f>_xlfn.DISPIMG("ID_5E7FB309DCCC4FA180526A3F4909212B",1)</f>
        <v>=DISPIMG("ID_5E7FB309DCCC4FA180526A3F4909212B",1)</v>
      </c>
      <c r="C9" s="29"/>
      <c r="D9" s="29"/>
      <c r="E9" s="30"/>
      <c r="F9" s="31"/>
      <c r="G9" s="32"/>
    </row>
    <row r="10" s="1" customFormat="1" ht="14" customHeight="1" spans="5:7">
      <c r="E10" s="6"/>
      <c r="G10" s="33"/>
    </row>
    <row r="11" s="1" customFormat="1" ht="14" customHeigh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customFormat="1" spans="1:7">
      <c r="A30" s="1"/>
      <c r="B30" s="1"/>
      <c r="C30" s="1"/>
      <c r="D30" s="1"/>
      <c r="E30" s="6"/>
      <c r="F30" s="1"/>
      <c r="G30" s="34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7">
      <c r="E36" s="6"/>
      <c r="G36" s="33"/>
    </row>
    <row r="37" s="1" customFormat="1" spans="5:5">
      <c r="E37" s="6"/>
    </row>
  </sheetData>
  <mergeCells count="8">
    <mergeCell ref="A1:G1"/>
    <mergeCell ref="B7:F7"/>
    <mergeCell ref="B8:F8"/>
    <mergeCell ref="B9:F9"/>
    <mergeCell ref="A3:A6"/>
    <mergeCell ref="A7:A8"/>
    <mergeCell ref="F3:F6"/>
    <mergeCell ref="G3:G6"/>
  </mergeCells>
  <pageMargins left="0.739583333333333" right="0.739583333333333" top="0.739583333333333" bottom="0.739583333333333" header="0.5" footer="0.5"/>
  <pageSetup paperSize="9" scale="91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6"/>
  <sheetViews>
    <sheetView view="pageBreakPreview" zoomScaleNormal="55" workbookViewId="0">
      <selection activeCell="E3" sqref="E3:E4"/>
    </sheetView>
  </sheetViews>
  <sheetFormatPr defaultColWidth="9" defaultRowHeight="13.5" outlineLevelCol="6"/>
  <cols>
    <col min="1" max="1" width="28.625" style="1" customWidth="1"/>
    <col min="2" max="2" width="4.375" style="1" customWidth="1"/>
    <col min="3" max="3" width="10" style="1" customWidth="1"/>
    <col min="4" max="4" width="10.25" style="5" customWidth="1"/>
    <col min="5" max="5" width="23.25" style="6" customWidth="1"/>
    <col min="6" max="6" width="17.25" style="1" customWidth="1"/>
    <col min="7" max="7" width="4.375" style="1" customWidth="1"/>
    <col min="8" max="16384" width="9" style="1"/>
  </cols>
  <sheetData>
    <row r="1" s="1" customFormat="1" ht="39" customHeight="1" spans="1:7">
      <c r="A1" s="7" t="s">
        <v>36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37</v>
      </c>
      <c r="B3" s="44">
        <v>1</v>
      </c>
      <c r="C3" s="47">
        <v>1146.86</v>
      </c>
      <c r="D3" s="36" t="s">
        <v>38</v>
      </c>
      <c r="E3" s="15" t="s">
        <v>30</v>
      </c>
      <c r="F3" s="16" t="s">
        <v>11</v>
      </c>
      <c r="G3" s="37"/>
    </row>
    <row r="4" s="3" customFormat="1" ht="12" spans="1:7">
      <c r="A4" s="17"/>
      <c r="B4" s="44">
        <v>2</v>
      </c>
      <c r="C4" s="47">
        <v>1379.85</v>
      </c>
      <c r="D4" s="55" t="s">
        <v>39</v>
      </c>
      <c r="E4" s="15" t="s">
        <v>33</v>
      </c>
      <c r="F4" s="18"/>
      <c r="G4" s="19"/>
    </row>
    <row r="5" s="3" customFormat="1" ht="12" spans="1:7">
      <c r="A5" s="20"/>
      <c r="B5" s="44">
        <v>3</v>
      </c>
      <c r="C5" s="47">
        <v>1342.77</v>
      </c>
      <c r="D5" s="55" t="s">
        <v>40</v>
      </c>
      <c r="E5" s="15" t="s">
        <v>33</v>
      </c>
      <c r="F5" s="21"/>
      <c r="G5" s="22"/>
    </row>
    <row r="6" s="4" customFormat="1" ht="181" customHeight="1" spans="1:7">
      <c r="A6" s="23" t="s">
        <v>25</v>
      </c>
      <c r="B6" s="24" t="str">
        <f>_xlfn.DISPIMG("ID_CCF67FF5BC6545E48692C860EC5D684A",1)</f>
        <v>=DISPIMG("ID_CCF67FF5BC6545E48692C860EC5D684A",1)</v>
      </c>
      <c r="C6" s="25"/>
      <c r="D6" s="25"/>
      <c r="E6" s="26"/>
      <c r="F6" s="14"/>
      <c r="G6" s="27"/>
    </row>
    <row r="7" s="4" customFormat="1" ht="166" customHeight="1" spans="1:7">
      <c r="A7" s="23"/>
      <c r="B7" s="24" t="str">
        <f>_xlfn.DISPIMG("ID_A4FDDCBC65514B0EA7613B07107927BF",1)</f>
        <v>=DISPIMG("ID_A4FDDCBC65514B0EA7613B07107927BF",1)</v>
      </c>
      <c r="C7" s="25"/>
      <c r="D7" s="25"/>
      <c r="E7" s="26"/>
      <c r="F7" s="14"/>
      <c r="G7" s="27"/>
    </row>
    <row r="8" s="1" customFormat="1" ht="183" customHeight="1" spans="1:7">
      <c r="A8" s="23" t="s">
        <v>26</v>
      </c>
      <c r="B8" s="28" t="str">
        <f>_xlfn.DISPIMG("ID_57658DF4E03745DCA56684A31AA1F11B",1)</f>
        <v>=DISPIMG("ID_57658DF4E03745DCA56684A31AA1F11B",1)</v>
      </c>
      <c r="C8" s="29"/>
      <c r="D8" s="29"/>
      <c r="E8" s="30"/>
      <c r="F8" s="31"/>
      <c r="G8" s="32"/>
    </row>
    <row r="9" s="1" customFormat="1" ht="108" customHeight="1" spans="5:7">
      <c r="E9" s="6"/>
      <c r="G9" s="33"/>
    </row>
    <row r="10" s="1" customFormat="1" ht="108" customHeight="1" spans="5:7">
      <c r="E10" s="6"/>
      <c r="G10" s="33"/>
    </row>
    <row r="11" s="1" customFormat="1" ht="108" customHeigh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customFormat="1" spans="1:7">
      <c r="A29" s="1"/>
      <c r="B29" s="1"/>
      <c r="C29" s="1"/>
      <c r="D29" s="1"/>
      <c r="E29" s="6"/>
      <c r="F29" s="1"/>
      <c r="G29" s="34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5">
      <c r="E36" s="6"/>
    </row>
  </sheetData>
  <mergeCells count="8">
    <mergeCell ref="A1:G1"/>
    <mergeCell ref="B6:F6"/>
    <mergeCell ref="B7:F7"/>
    <mergeCell ref="B8:F8"/>
    <mergeCell ref="A3:A5"/>
    <mergeCell ref="A6:A7"/>
    <mergeCell ref="F3:F5"/>
    <mergeCell ref="G3:G5"/>
  </mergeCells>
  <pageMargins left="0.739583333333333" right="0.739583333333333" top="0.739583333333333" bottom="0.739583333333333" header="0.5" footer="0.5"/>
  <pageSetup paperSize="9" scale="8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6"/>
  <sheetViews>
    <sheetView view="pageBreakPreview" zoomScaleNormal="40" workbookViewId="0">
      <selection activeCell="G3" sqref="G3:G5"/>
    </sheetView>
  </sheetViews>
  <sheetFormatPr defaultColWidth="9" defaultRowHeight="13.5" outlineLevelCol="6"/>
  <cols>
    <col min="1" max="1" width="21.625" style="1" customWidth="1"/>
    <col min="2" max="2" width="4.375" style="1" customWidth="1"/>
    <col min="3" max="3" width="10" style="1" customWidth="1"/>
    <col min="4" max="4" width="10" style="42" customWidth="1"/>
    <col min="5" max="5" width="23.25" style="6" customWidth="1"/>
    <col min="6" max="6" width="22.375" style="1" customWidth="1"/>
    <col min="7" max="7" width="9.5" style="1" customWidth="1"/>
    <col min="8" max="16384" width="9" style="1"/>
  </cols>
  <sheetData>
    <row r="1" s="1" customFormat="1" ht="39" customHeight="1" spans="1:7">
      <c r="A1" s="7" t="s">
        <v>41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42</v>
      </c>
      <c r="B3" s="44">
        <v>1</v>
      </c>
      <c r="C3" s="47">
        <v>2528.1</v>
      </c>
      <c r="D3" s="36" t="s">
        <v>43</v>
      </c>
      <c r="E3" s="15" t="s">
        <v>30</v>
      </c>
      <c r="F3" s="16" t="s">
        <v>11</v>
      </c>
      <c r="G3" s="12" t="s">
        <v>31</v>
      </c>
    </row>
    <row r="4" s="3" customFormat="1" ht="12" spans="1:7">
      <c r="A4" s="17"/>
      <c r="B4" s="44">
        <v>2</v>
      </c>
      <c r="C4" s="47">
        <v>1348.08</v>
      </c>
      <c r="D4" s="36" t="s">
        <v>44</v>
      </c>
      <c r="E4" s="15" t="s">
        <v>45</v>
      </c>
      <c r="F4" s="18"/>
      <c r="G4" s="19"/>
    </row>
    <row r="5" s="3" customFormat="1" ht="12" spans="1:7">
      <c r="A5" s="20"/>
      <c r="B5" s="44">
        <v>3</v>
      </c>
      <c r="C5" s="47">
        <v>12110.81</v>
      </c>
      <c r="D5" s="44" t="s">
        <v>46</v>
      </c>
      <c r="E5" s="54" t="s">
        <v>47</v>
      </c>
      <c r="F5" s="21"/>
      <c r="G5" s="22"/>
    </row>
    <row r="6" s="1" customFormat="1" ht="165" customHeight="1" spans="1:7">
      <c r="A6" s="23" t="s">
        <v>25</v>
      </c>
      <c r="B6" s="24" t="str">
        <f>_xlfn.DISPIMG("ID_3FEF2E98E46B44189E566F3036F44BF9",1)</f>
        <v>=DISPIMG("ID_3FEF2E98E46B44189E566F3036F44BF9",1)</v>
      </c>
      <c r="C6" s="25"/>
      <c r="D6" s="25"/>
      <c r="E6" s="26"/>
      <c r="F6" s="14"/>
      <c r="G6" s="27"/>
    </row>
    <row r="7" s="1" customFormat="1" ht="172" customHeight="1" spans="1:7">
      <c r="A7" s="23"/>
      <c r="B7" s="24" t="str">
        <f>_xlfn.DISPIMG("ID_6532674F23FD4E619486C8091370B5B3",1)</f>
        <v>=DISPIMG("ID_6532674F23FD4E619486C8091370B5B3",1)</v>
      </c>
      <c r="C7" s="25"/>
      <c r="D7" s="25"/>
      <c r="E7" s="26"/>
      <c r="F7" s="14"/>
      <c r="G7" s="27"/>
    </row>
    <row r="8" s="1" customFormat="1" ht="172" customHeight="1" spans="1:7">
      <c r="A8" s="23" t="s">
        <v>26</v>
      </c>
      <c r="B8" s="28" t="str">
        <f>_xlfn.DISPIMG("ID_AD961C29A72F4DB08A749AF99B2972EC",1)</f>
        <v>=DISPIMG("ID_AD961C29A72F4DB08A749AF99B2972EC",1)</v>
      </c>
      <c r="C8" s="29"/>
      <c r="D8" s="29"/>
      <c r="E8" s="30"/>
      <c r="F8" s="31"/>
      <c r="G8" s="32"/>
    </row>
    <row r="9" s="1" customFormat="1" ht="14" customHeight="1" spans="5:7">
      <c r="E9" s="6"/>
      <c r="G9" s="33"/>
    </row>
    <row r="10" s="1" customFormat="1" ht="14" customHeight="1" spans="5:7">
      <c r="E10" s="6"/>
      <c r="G10" s="33"/>
    </row>
    <row r="11" s="1" customForma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46" customFormat="1" spans="1:7">
      <c r="A29" s="1"/>
      <c r="B29" s="1"/>
      <c r="C29" s="1"/>
      <c r="D29" s="1"/>
      <c r="E29" s="6"/>
      <c r="F29" s="1"/>
      <c r="G29" s="45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5">
      <c r="E36" s="6"/>
    </row>
  </sheetData>
  <mergeCells count="8">
    <mergeCell ref="A1:G1"/>
    <mergeCell ref="B6:F6"/>
    <mergeCell ref="B7:F7"/>
    <mergeCell ref="B8:F8"/>
    <mergeCell ref="A3:A5"/>
    <mergeCell ref="A6:A7"/>
    <mergeCell ref="F3:F5"/>
    <mergeCell ref="G3:G5"/>
  </mergeCells>
  <pageMargins left="0.739583333333333" right="0.739583333333333" top="0.739583333333333" bottom="0.739583333333333" header="0.5" footer="0.5"/>
  <pageSetup paperSize="9" scale="87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7"/>
  <sheetViews>
    <sheetView tabSelected="1" view="pageBreakPreview" zoomScaleNormal="70" workbookViewId="0">
      <selection activeCell="F3" sqref="F3:F9"/>
    </sheetView>
  </sheetViews>
  <sheetFormatPr defaultColWidth="9" defaultRowHeight="13.5" outlineLevelCol="6"/>
  <cols>
    <col min="1" max="1" width="37.375" style="1" customWidth="1"/>
    <col min="2" max="2" width="4.375" style="1" customWidth="1"/>
    <col min="3" max="3" width="10" style="1" customWidth="1"/>
    <col min="4" max="4" width="14.625" style="42" customWidth="1"/>
    <col min="5" max="5" width="23.25" style="6" customWidth="1"/>
    <col min="6" max="6" width="17.25" style="1" customWidth="1"/>
    <col min="7" max="7" width="12.375" style="1" customWidth="1"/>
    <col min="8" max="16384" width="9" style="1"/>
  </cols>
  <sheetData>
    <row r="1" s="1" customFormat="1" ht="39" customHeight="1" spans="1:7">
      <c r="A1" s="7" t="s">
        <v>48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49</v>
      </c>
      <c r="B3" s="44">
        <v>1</v>
      </c>
      <c r="C3" s="51">
        <v>1073.24</v>
      </c>
      <c r="D3" s="52" t="s">
        <v>50</v>
      </c>
      <c r="E3" s="15" t="s">
        <v>47</v>
      </c>
      <c r="F3" s="16" t="s">
        <v>11</v>
      </c>
      <c r="G3" s="12" t="s">
        <v>12</v>
      </c>
    </row>
    <row r="4" s="3" customFormat="1" ht="12" spans="1:7">
      <c r="A4" s="17"/>
      <c r="B4" s="44">
        <v>2</v>
      </c>
      <c r="C4" s="51">
        <v>896.04</v>
      </c>
      <c r="D4" s="52" t="s">
        <v>51</v>
      </c>
      <c r="E4" s="15" t="s">
        <v>47</v>
      </c>
      <c r="F4" s="18"/>
      <c r="G4" s="17"/>
    </row>
    <row r="5" s="3" customFormat="1" ht="12" spans="1:7">
      <c r="A5" s="17"/>
      <c r="B5" s="44">
        <v>3</v>
      </c>
      <c r="C5" s="53">
        <v>1136.54</v>
      </c>
      <c r="D5" s="52" t="s">
        <v>52</v>
      </c>
      <c r="E5" s="15" t="s">
        <v>47</v>
      </c>
      <c r="F5" s="18"/>
      <c r="G5" s="17"/>
    </row>
    <row r="6" s="3" customFormat="1" ht="12" spans="1:7">
      <c r="A6" s="17"/>
      <c r="B6" s="44">
        <v>4</v>
      </c>
      <c r="C6" s="51">
        <v>900.43</v>
      </c>
      <c r="D6" s="52" t="s">
        <v>53</v>
      </c>
      <c r="E6" s="15" t="s">
        <v>47</v>
      </c>
      <c r="F6" s="18"/>
      <c r="G6" s="17"/>
    </row>
    <row r="7" s="3" customFormat="1" ht="12" spans="1:7">
      <c r="A7" s="17"/>
      <c r="B7" s="44">
        <v>5</v>
      </c>
      <c r="C7" s="51">
        <v>1144.02</v>
      </c>
      <c r="D7" s="52" t="s">
        <v>54</v>
      </c>
      <c r="E7" s="15" t="s">
        <v>47</v>
      </c>
      <c r="F7" s="18"/>
      <c r="G7" s="17"/>
    </row>
    <row r="8" s="3" customFormat="1" ht="12" spans="1:7">
      <c r="A8" s="17"/>
      <c r="B8" s="44">
        <v>6</v>
      </c>
      <c r="C8" s="51">
        <v>77.5</v>
      </c>
      <c r="D8" s="52" t="s">
        <v>55</v>
      </c>
      <c r="E8" s="15" t="s">
        <v>47</v>
      </c>
      <c r="F8" s="18"/>
      <c r="G8" s="17"/>
    </row>
    <row r="9" s="3" customFormat="1" ht="12" spans="1:7">
      <c r="A9" s="20"/>
      <c r="B9" s="44">
        <v>7</v>
      </c>
      <c r="C9" s="51">
        <v>242.58</v>
      </c>
      <c r="D9" s="52" t="s">
        <v>56</v>
      </c>
      <c r="E9" s="15" t="s">
        <v>47</v>
      </c>
      <c r="F9" s="21"/>
      <c r="G9" s="20"/>
    </row>
    <row r="10" s="1" customFormat="1" ht="159" customHeight="1" spans="1:7">
      <c r="A10" s="23" t="s">
        <v>25</v>
      </c>
      <c r="B10" s="24" t="str">
        <f>_xlfn.DISPIMG("ID_542B93DEF7D6430083BD0A7C140D10E0",1)</f>
        <v>=DISPIMG("ID_542B93DEF7D6430083BD0A7C140D10E0",1)</v>
      </c>
      <c r="C10" s="25"/>
      <c r="D10" s="25"/>
      <c r="E10" s="26"/>
      <c r="F10" s="14"/>
      <c r="G10" s="27"/>
    </row>
    <row r="11" s="1" customFormat="1" ht="208" customHeight="1" spans="1:7">
      <c r="A11" s="23"/>
      <c r="B11" s="24" t="str">
        <f>_xlfn.DISPIMG("ID_1F8356B3172D4BF5A995CF32EBF9CD35",1)</f>
        <v>=DISPIMG("ID_1F8356B3172D4BF5A995CF32EBF9CD35",1)</v>
      </c>
      <c r="C11" s="25"/>
      <c r="D11" s="25"/>
      <c r="E11" s="26"/>
      <c r="F11" s="14"/>
      <c r="G11" s="27"/>
    </row>
    <row r="12" s="1" customFormat="1" ht="164" customHeight="1" spans="1:7">
      <c r="A12" s="23" t="s">
        <v>26</v>
      </c>
      <c r="B12" s="28" t="str">
        <f>_xlfn.DISPIMG("ID_6E1692C11C21436BB1EABAFAEBB6039E",1)</f>
        <v>=DISPIMG("ID_6E1692C11C21436BB1EABAFAEBB6039E",1)</v>
      </c>
      <c r="C12" s="29"/>
      <c r="D12" s="29"/>
      <c r="E12" s="30"/>
      <c r="F12" s="31"/>
      <c r="G12" s="32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s="46" customFormat="1" spans="1:7">
      <c r="A30" s="1"/>
      <c r="B30" s="1"/>
      <c r="C30" s="1"/>
      <c r="D30" s="1"/>
      <c r="E30" s="6"/>
      <c r="F30" s="1"/>
      <c r="G30" s="45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7">
      <c r="E36" s="6"/>
      <c r="G36" s="33"/>
    </row>
    <row r="37" s="1" customFormat="1" spans="5:5">
      <c r="E37" s="6"/>
    </row>
  </sheetData>
  <mergeCells count="8">
    <mergeCell ref="A1:G1"/>
    <mergeCell ref="B10:F10"/>
    <mergeCell ref="B11:F11"/>
    <mergeCell ref="B12:F12"/>
    <mergeCell ref="A3:A9"/>
    <mergeCell ref="A10:A11"/>
    <mergeCell ref="F3:F9"/>
    <mergeCell ref="G3:G9"/>
  </mergeCells>
  <pageMargins left="0.458333333333333" right="0.458333333333333" top="0.458333333333333" bottom="0.458333333333333" header="0.5" footer="0.5"/>
  <pageSetup paperSize="9" scale="80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4"/>
  <sheetViews>
    <sheetView view="pageBreakPreview" zoomScaleNormal="70" workbookViewId="0">
      <selection activeCell="G3" sqref="G3"/>
    </sheetView>
  </sheetViews>
  <sheetFormatPr defaultColWidth="9" defaultRowHeight="13.5" outlineLevelCol="6"/>
  <cols>
    <col min="1" max="1" width="21.625" style="1" customWidth="1"/>
    <col min="2" max="2" width="4.125" style="1" customWidth="1"/>
    <col min="3" max="3" width="9.375" style="1" customWidth="1"/>
    <col min="4" max="4" width="10" style="42" customWidth="1"/>
    <col min="5" max="5" width="21.875" style="6" customWidth="1"/>
    <col min="6" max="6" width="17.25" style="1" customWidth="1"/>
    <col min="7" max="7" width="16.875" style="1" customWidth="1"/>
    <col min="8" max="16384" width="9" style="1"/>
  </cols>
  <sheetData>
    <row r="1" s="1" customFormat="1" ht="39" customHeight="1" spans="1:7">
      <c r="A1" s="7" t="s">
        <v>57</v>
      </c>
      <c r="B1" s="7"/>
      <c r="C1" s="7"/>
      <c r="D1" s="7"/>
      <c r="E1" s="8"/>
      <c r="F1" s="7"/>
      <c r="G1" s="7"/>
    </row>
    <row r="2" s="48" customFormat="1" ht="12" spans="1:7">
      <c r="A2" s="49" t="s">
        <v>1</v>
      </c>
      <c r="B2" s="49" t="s">
        <v>2</v>
      </c>
      <c r="C2" s="49" t="s">
        <v>3</v>
      </c>
      <c r="D2" s="10" t="s">
        <v>4</v>
      </c>
      <c r="E2" s="50" t="s">
        <v>5</v>
      </c>
      <c r="F2" s="49" t="s">
        <v>6</v>
      </c>
      <c r="G2" s="49" t="s">
        <v>7</v>
      </c>
    </row>
    <row r="3" s="3" customFormat="1" ht="24" spans="1:7">
      <c r="A3" s="36" t="s">
        <v>58</v>
      </c>
      <c r="B3" s="44">
        <v>1</v>
      </c>
      <c r="C3" s="51">
        <v>2185.78</v>
      </c>
      <c r="D3" s="52" t="s">
        <v>59</v>
      </c>
      <c r="E3" s="15" t="s">
        <v>60</v>
      </c>
      <c r="F3" s="44" t="s">
        <v>11</v>
      </c>
      <c r="G3" s="13" t="s">
        <v>12</v>
      </c>
    </row>
    <row r="4" s="1" customFormat="1" ht="158" customHeight="1" spans="1:7">
      <c r="A4" s="23" t="s">
        <v>25</v>
      </c>
      <c r="B4" s="24" t="str">
        <f>_xlfn.DISPIMG("ID_AC0562B038D542AAAA85E59777D076A8",1)</f>
        <v>=DISPIMG("ID_AC0562B038D542AAAA85E59777D076A8",1)</v>
      </c>
      <c r="C4" s="25"/>
      <c r="D4" s="25"/>
      <c r="E4" s="26"/>
      <c r="F4" s="14"/>
      <c r="G4" s="27"/>
    </row>
    <row r="5" s="1" customFormat="1" ht="154" customHeight="1" spans="1:7">
      <c r="A5" s="23"/>
      <c r="B5" s="24" t="str">
        <f>_xlfn.DISPIMG("ID_79DE87A7CA9B48A4955D86064DB417C8",1)</f>
        <v>=DISPIMG("ID_79DE87A7CA9B48A4955D86064DB417C8",1)</v>
      </c>
      <c r="C5" s="25"/>
      <c r="D5" s="25"/>
      <c r="E5" s="26"/>
      <c r="F5" s="14"/>
      <c r="G5" s="27"/>
    </row>
    <row r="6" s="1" customFormat="1" ht="143" customHeight="1" spans="1:7">
      <c r="A6" s="23" t="s">
        <v>26</v>
      </c>
      <c r="B6" s="28" t="str">
        <f>_xlfn.DISPIMG("ID_7B448D9720A244C3A23EE1E682590DD1",1)</f>
        <v>=DISPIMG("ID_7B448D9720A244C3A23EE1E682590DD1",1)</v>
      </c>
      <c r="C6" s="29"/>
      <c r="D6" s="29"/>
      <c r="E6" s="30"/>
      <c r="F6" s="31"/>
      <c r="G6" s="32"/>
    </row>
    <row r="7" s="1" customFormat="1" ht="14" customHeight="1" spans="5:7">
      <c r="E7" s="6"/>
      <c r="G7" s="33"/>
    </row>
    <row r="8" s="1" customFormat="1" ht="14" customHeight="1" spans="5:7">
      <c r="E8" s="6"/>
      <c r="G8" s="33"/>
    </row>
    <row r="9" s="1" customFormat="1" spans="5:7">
      <c r="E9" s="6"/>
      <c r="G9" s="33"/>
    </row>
    <row r="10" s="1" customFormat="1" spans="5:7">
      <c r="E10" s="6"/>
      <c r="G10" s="33"/>
    </row>
    <row r="11" s="1" customForma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46" customFormat="1" spans="1:7">
      <c r="A27" s="1"/>
      <c r="B27" s="1"/>
      <c r="C27" s="1"/>
      <c r="D27" s="1"/>
      <c r="E27" s="6"/>
      <c r="F27" s="1"/>
      <c r="G27" s="45"/>
    </row>
    <row r="28" s="1" customFormat="1" spans="5:7">
      <c r="E28" s="6"/>
      <c r="G28" s="33"/>
    </row>
    <row r="29" s="1" customFormat="1" spans="5:7">
      <c r="E29" s="6"/>
      <c r="G29" s="33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5">
      <c r="E34" s="6"/>
    </row>
  </sheetData>
  <mergeCells count="5">
    <mergeCell ref="A1:G1"/>
    <mergeCell ref="B4:F4"/>
    <mergeCell ref="B5:F5"/>
    <mergeCell ref="B6:F6"/>
    <mergeCell ref="A4:A5"/>
  </mergeCells>
  <pageMargins left="0.739583333333333" right="0.739583333333333" top="0.739583333333333" bottom="0.739583333333333" header="0.5" footer="0.5"/>
  <pageSetup paperSize="9" scale="87" orientation="portrait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6"/>
  <sheetViews>
    <sheetView view="pageBreakPreview" zoomScaleNormal="85" workbookViewId="0">
      <selection activeCell="G3" sqref="G3:G5"/>
    </sheetView>
  </sheetViews>
  <sheetFormatPr defaultColWidth="9" defaultRowHeight="13.5" outlineLevelCol="6"/>
  <cols>
    <col min="1" max="1" width="32.125" style="1" customWidth="1"/>
    <col min="2" max="2" width="4.375" style="1" customWidth="1"/>
    <col min="3" max="3" width="10" style="1" customWidth="1"/>
    <col min="4" max="4" width="10" style="42" customWidth="1"/>
    <col min="5" max="5" width="23.25" style="6" customWidth="1"/>
    <col min="6" max="7" width="17.25" style="1" customWidth="1"/>
    <col min="8" max="16384" width="9" style="1"/>
  </cols>
  <sheetData>
    <row r="1" s="1" customFormat="1" ht="39" customHeight="1" spans="1:7">
      <c r="A1" s="7" t="s">
        <v>61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62</v>
      </c>
      <c r="B3" s="44">
        <v>1</v>
      </c>
      <c r="C3" s="39">
        <v>180.73</v>
      </c>
      <c r="D3" s="44" t="s">
        <v>63</v>
      </c>
      <c r="E3" s="15" t="s">
        <v>64</v>
      </c>
      <c r="F3" s="16" t="s">
        <v>11</v>
      </c>
      <c r="G3" s="12" t="s">
        <v>12</v>
      </c>
    </row>
    <row r="4" s="3" customFormat="1" ht="12" spans="1:7">
      <c r="A4" s="17"/>
      <c r="B4" s="44">
        <v>2</v>
      </c>
      <c r="C4" s="39">
        <v>170.5</v>
      </c>
      <c r="D4" s="44" t="s">
        <v>65</v>
      </c>
      <c r="E4" s="15" t="s">
        <v>64</v>
      </c>
      <c r="F4" s="18"/>
      <c r="G4" s="17"/>
    </row>
    <row r="5" s="3" customFormat="1" ht="12" spans="1:7">
      <c r="A5" s="20"/>
      <c r="B5" s="44">
        <v>3</v>
      </c>
      <c r="C5" s="39">
        <v>144.8</v>
      </c>
      <c r="D5" s="44" t="s">
        <v>66</v>
      </c>
      <c r="E5" s="15" t="s">
        <v>64</v>
      </c>
      <c r="F5" s="21"/>
      <c r="G5" s="20"/>
    </row>
    <row r="6" s="1" customFormat="1" ht="144" customHeight="1" spans="1:7">
      <c r="A6" s="23" t="s">
        <v>25</v>
      </c>
      <c r="B6" s="24" t="str">
        <f>_xlfn.DISPIMG("ID_3B40FFF4139A47678B7125C6808CED59",1)</f>
        <v>=DISPIMG("ID_3B40FFF4139A47678B7125C6808CED59",1)</v>
      </c>
      <c r="C6" s="25"/>
      <c r="D6" s="25"/>
      <c r="E6" s="26"/>
      <c r="F6" s="14"/>
      <c r="G6" s="27"/>
    </row>
    <row r="7" s="1" customFormat="1" ht="135" customHeight="1" spans="1:7">
      <c r="A7" s="23"/>
      <c r="B7" s="24" t="str">
        <f>_xlfn.DISPIMG("ID_A16E0D19A9604C6AAE186F729A96F422",1)</f>
        <v>=DISPIMG("ID_A16E0D19A9604C6AAE186F729A96F422",1)</v>
      </c>
      <c r="C7" s="25"/>
      <c r="D7" s="25"/>
      <c r="E7" s="26"/>
      <c r="F7" s="14"/>
      <c r="G7" s="27"/>
    </row>
    <row r="8" s="1" customFormat="1" ht="135" customHeight="1" spans="1:7">
      <c r="A8" s="23" t="s">
        <v>26</v>
      </c>
      <c r="B8" s="28" t="str">
        <f>_xlfn.DISPIMG("ID_2672826F375340C69B71857BA1BEB018",1)</f>
        <v>=DISPIMG("ID_2672826F375340C69B71857BA1BEB018",1)</v>
      </c>
      <c r="C8" s="29"/>
      <c r="D8" s="29"/>
      <c r="E8" s="30"/>
      <c r="F8" s="31"/>
      <c r="G8" s="32"/>
    </row>
    <row r="9" s="1" customFormat="1" ht="14" customHeight="1" spans="5:7">
      <c r="E9" s="6"/>
      <c r="G9" s="33"/>
    </row>
    <row r="10" s="1" customFormat="1" ht="14" customHeight="1" spans="5:7">
      <c r="E10" s="6"/>
      <c r="G10" s="33"/>
    </row>
    <row r="11" s="1" customForma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46" customFormat="1" spans="1:7">
      <c r="A29" s="1"/>
      <c r="B29" s="1"/>
      <c r="C29" s="1"/>
      <c r="D29" s="1"/>
      <c r="E29" s="6"/>
      <c r="F29" s="1"/>
      <c r="G29" s="45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5">
      <c r="E36" s="6"/>
    </row>
  </sheetData>
  <mergeCells count="8">
    <mergeCell ref="A1:G1"/>
    <mergeCell ref="B6:F6"/>
    <mergeCell ref="B7:F7"/>
    <mergeCell ref="B8:F8"/>
    <mergeCell ref="A3:A5"/>
    <mergeCell ref="A6:A7"/>
    <mergeCell ref="F3:F5"/>
    <mergeCell ref="G3:G5"/>
  </mergeCells>
  <pageMargins left="0.611111111111111" right="0.611111111111111" top="0.611111111111111" bottom="0.611111111111111" header="0.5" footer="0.5"/>
  <pageSetup paperSize="9" scale="80" orientation="portrait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4"/>
  <sheetViews>
    <sheetView view="pageBreakPreview" zoomScaleNormal="115" workbookViewId="0">
      <selection activeCell="E3" sqref="E3:E4"/>
    </sheetView>
  </sheetViews>
  <sheetFormatPr defaultColWidth="9" defaultRowHeight="13.5" outlineLevelCol="6"/>
  <cols>
    <col min="1" max="1" width="22" style="1" customWidth="1"/>
    <col min="2" max="2" width="4.375" style="1" customWidth="1"/>
    <col min="3" max="3" width="11.7166666666667" style="1" customWidth="1"/>
    <col min="4" max="4" width="23" style="42" customWidth="1"/>
    <col min="5" max="5" width="23.25" style="6" customWidth="1"/>
    <col min="6" max="6" width="17.25" style="1" customWidth="1"/>
    <col min="7" max="7" width="11.375" style="1" customWidth="1"/>
    <col min="8" max="16384" width="9" style="1"/>
  </cols>
  <sheetData>
    <row r="1" s="1" customFormat="1" ht="39" customHeight="1" spans="1:7">
      <c r="A1" s="7" t="s">
        <v>67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25" customHeight="1" spans="1:7">
      <c r="A3" s="12" t="s">
        <v>68</v>
      </c>
      <c r="B3" s="44">
        <v>1</v>
      </c>
      <c r="C3" s="35">
        <v>240.29</v>
      </c>
      <c r="D3" s="36" t="s">
        <v>69</v>
      </c>
      <c r="E3" s="15" t="s">
        <v>70</v>
      </c>
      <c r="F3" s="16" t="s">
        <v>71</v>
      </c>
      <c r="G3" s="37"/>
    </row>
    <row r="4" s="3" customFormat="1" ht="25" customHeight="1" spans="1:7">
      <c r="A4" s="20"/>
      <c r="B4" s="44">
        <v>2</v>
      </c>
      <c r="C4" s="47">
        <v>884.96</v>
      </c>
      <c r="D4" s="36" t="s">
        <v>72</v>
      </c>
      <c r="E4" s="15" t="s">
        <v>33</v>
      </c>
      <c r="F4" s="21"/>
      <c r="G4" s="22"/>
    </row>
    <row r="5" s="4" customFormat="1" ht="268" customHeight="1" spans="1:7">
      <c r="A5" s="23" t="s">
        <v>25</v>
      </c>
      <c r="B5" s="24" t="str">
        <f>_xlfn.DISPIMG("ID_FE47976408A54D5C8505C5BA86305569",1)</f>
        <v>=DISPIMG("ID_FE47976408A54D5C8505C5BA86305569",1)</v>
      </c>
      <c r="C5" s="25"/>
      <c r="D5" s="25"/>
      <c r="E5" s="26"/>
      <c r="F5" s="14"/>
      <c r="G5" s="27"/>
    </row>
    <row r="6" s="1" customFormat="1" ht="241" customHeight="1" spans="1:7">
      <c r="A6" s="23" t="s">
        <v>26</v>
      </c>
      <c r="B6" s="28" t="str">
        <f>_xlfn.DISPIMG("ID_E7C3B9F86CB84F369DF557A773249316",1)</f>
        <v>=DISPIMG("ID_E7C3B9F86CB84F369DF557A773249316",1)</v>
      </c>
      <c r="C6" s="29"/>
      <c r="D6" s="29"/>
      <c r="E6" s="30"/>
      <c r="F6" s="31"/>
      <c r="G6" s="32"/>
    </row>
    <row r="7" s="1" customFormat="1" ht="14" customHeight="1" spans="5:7">
      <c r="E7" s="6"/>
      <c r="G7" s="33"/>
    </row>
    <row r="8" s="1" customFormat="1" ht="14" customHeight="1" spans="5:7">
      <c r="E8" s="6"/>
      <c r="G8" s="33"/>
    </row>
    <row r="9" s="1" customFormat="1" spans="5:7">
      <c r="E9" s="6"/>
      <c r="G9" s="33"/>
    </row>
    <row r="10" s="1" customFormat="1" spans="5:7">
      <c r="E10" s="6"/>
      <c r="G10" s="33"/>
    </row>
    <row r="11" s="1" customForma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46" customFormat="1" spans="1:7">
      <c r="A27" s="1"/>
      <c r="B27" s="1"/>
      <c r="C27" s="1"/>
      <c r="D27" s="1"/>
      <c r="E27" s="6"/>
      <c r="F27" s="1"/>
      <c r="G27" s="45"/>
    </row>
    <row r="28" s="1" customFormat="1" spans="5:7">
      <c r="E28" s="6"/>
      <c r="G28" s="33"/>
    </row>
    <row r="29" s="1" customFormat="1" spans="5:7">
      <c r="E29" s="6"/>
      <c r="G29" s="33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5">
      <c r="E34" s="6"/>
    </row>
  </sheetData>
  <mergeCells count="6">
    <mergeCell ref="A1:G1"/>
    <mergeCell ref="B5:F5"/>
    <mergeCell ref="B6:F6"/>
    <mergeCell ref="A3:A4"/>
    <mergeCell ref="F3:F4"/>
    <mergeCell ref="G3:G4"/>
  </mergeCells>
  <pageMargins left="0.652777777777778" right="0.652777777777778" top="0.652777777777778" bottom="0.652777777777778" header="0.5" footer="0.5"/>
  <pageSetup paperSize="9" scale="80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7"/>
  <sheetViews>
    <sheetView view="pageBreakPreview" zoomScaleNormal="70" workbookViewId="0">
      <selection activeCell="G3" sqref="G3:G7"/>
    </sheetView>
  </sheetViews>
  <sheetFormatPr defaultColWidth="9" defaultRowHeight="13.5" outlineLevelCol="6"/>
  <cols>
    <col min="1" max="1" width="26" style="1" customWidth="1"/>
    <col min="2" max="2" width="4.375" style="1" customWidth="1"/>
    <col min="3" max="3" width="10" style="1" customWidth="1"/>
    <col min="4" max="4" width="10" style="42" customWidth="1"/>
    <col min="5" max="5" width="23.25" style="6" customWidth="1"/>
    <col min="6" max="6" width="19.9916666666667" style="1" customWidth="1"/>
    <col min="7" max="7" width="9.64166666666667" style="1" customWidth="1"/>
    <col min="8" max="16384" width="9" style="1"/>
  </cols>
  <sheetData>
    <row r="1" s="1" customFormat="1" ht="39" customHeight="1" spans="1:7">
      <c r="A1" s="7" t="s">
        <v>73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25" customHeight="1" spans="1:7">
      <c r="A3" s="36" t="s">
        <v>74</v>
      </c>
      <c r="B3" s="44">
        <v>1</v>
      </c>
      <c r="C3" s="38">
        <v>1727.68</v>
      </c>
      <c r="D3" s="36" t="s">
        <v>40</v>
      </c>
      <c r="E3" s="15" t="s">
        <v>30</v>
      </c>
      <c r="F3" s="16" t="s">
        <v>71</v>
      </c>
      <c r="G3" s="12" t="s">
        <v>12</v>
      </c>
    </row>
    <row r="4" s="3" customFormat="1" ht="25" customHeight="1" spans="1:7">
      <c r="A4" s="36"/>
      <c r="B4" s="44">
        <v>2</v>
      </c>
      <c r="C4" s="39">
        <v>1764.8</v>
      </c>
      <c r="D4" s="36" t="s">
        <v>75</v>
      </c>
      <c r="E4" s="15" t="s">
        <v>33</v>
      </c>
      <c r="F4" s="18"/>
      <c r="G4" s="17"/>
    </row>
    <row r="5" s="3" customFormat="1" ht="25" customHeight="1" spans="1:7">
      <c r="A5" s="36"/>
      <c r="B5" s="44">
        <v>3</v>
      </c>
      <c r="C5" s="35">
        <v>1287.93</v>
      </c>
      <c r="D5" s="36" t="s">
        <v>76</v>
      </c>
      <c r="E5" s="15" t="s">
        <v>70</v>
      </c>
      <c r="F5" s="18"/>
      <c r="G5" s="17"/>
    </row>
    <row r="6" s="3" customFormat="1" ht="25" customHeight="1" spans="1:7">
      <c r="A6" s="36"/>
      <c r="B6" s="44">
        <v>4</v>
      </c>
      <c r="C6" s="35">
        <v>1496.69</v>
      </c>
      <c r="D6" s="36" t="s">
        <v>39</v>
      </c>
      <c r="E6" s="15" t="s">
        <v>30</v>
      </c>
      <c r="F6" s="18"/>
      <c r="G6" s="17"/>
    </row>
    <row r="7" s="3" customFormat="1" ht="25" customHeight="1" spans="1:7">
      <c r="A7" s="36"/>
      <c r="B7" s="44">
        <v>5</v>
      </c>
      <c r="C7" s="35">
        <v>1491.05</v>
      </c>
      <c r="D7" s="36" t="s">
        <v>77</v>
      </c>
      <c r="E7" s="15" t="s">
        <v>33</v>
      </c>
      <c r="F7" s="21"/>
      <c r="G7" s="20"/>
    </row>
    <row r="8" s="1" customFormat="1" ht="231" customHeight="1" spans="1:7">
      <c r="A8" s="23" t="s">
        <v>25</v>
      </c>
      <c r="B8" s="24" t="str">
        <f>_xlfn.DISPIMG("ID_1CD3985F9C224FA0A316FB268BDD7151",1)</f>
        <v>=DISPIMG("ID_1CD3985F9C224FA0A316FB268BDD7151",1)</v>
      </c>
      <c r="C8" s="25"/>
      <c r="D8" s="25"/>
      <c r="E8" s="26"/>
      <c r="F8" s="14"/>
      <c r="G8" s="27"/>
    </row>
    <row r="9" s="1" customFormat="1" ht="201" customHeight="1" spans="1:7">
      <c r="A9" s="23" t="s">
        <v>26</v>
      </c>
      <c r="B9" s="28" t="str">
        <f>_xlfn.DISPIMG("ID_25ADBA2561B04303B38CA060170906E7",1)</f>
        <v>=DISPIMG("ID_25ADBA2561B04303B38CA060170906E7",1)</v>
      </c>
      <c r="C9" s="29"/>
      <c r="D9" s="29"/>
      <c r="E9" s="30"/>
      <c r="F9" s="31"/>
      <c r="G9" s="32"/>
    </row>
    <row r="10" s="1" customFormat="1" ht="14" customHeight="1" spans="5:7">
      <c r="E10" s="6"/>
      <c r="G10" s="33"/>
    </row>
    <row r="11" s="1" customFormat="1" ht="14" customHeigh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s="46" customFormat="1" spans="1:7">
      <c r="A30" s="1"/>
      <c r="B30" s="1"/>
      <c r="C30" s="1"/>
      <c r="D30" s="1"/>
      <c r="E30" s="6"/>
      <c r="F30" s="1"/>
      <c r="G30" s="45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7">
      <c r="E36" s="6"/>
      <c r="G36" s="33"/>
    </row>
    <row r="37" s="1" customFormat="1" spans="5:5">
      <c r="E37" s="6"/>
    </row>
  </sheetData>
  <mergeCells count="6">
    <mergeCell ref="A1:G1"/>
    <mergeCell ref="B8:F8"/>
    <mergeCell ref="B9:F9"/>
    <mergeCell ref="A3:A7"/>
    <mergeCell ref="F3:F7"/>
    <mergeCell ref="G3:G7"/>
  </mergeCells>
  <pageMargins left="0.739583333333333" right="0.739583333333333" top="0.739583333333333" bottom="0.739583333333333" header="0.5" footer="0.5"/>
  <pageSetup paperSize="9" scale="85" orientation="portrait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4"/>
  <sheetViews>
    <sheetView view="pageBreakPreview" zoomScaleNormal="100" workbookViewId="0">
      <selection activeCell="B4" sqref="B4:F4"/>
    </sheetView>
  </sheetViews>
  <sheetFormatPr defaultColWidth="9" defaultRowHeight="13.5" outlineLevelCol="6"/>
  <cols>
    <col min="1" max="1" width="25.125" style="1" customWidth="1"/>
    <col min="2" max="2" width="4.375" style="1" customWidth="1"/>
    <col min="3" max="3" width="10" style="1" customWidth="1"/>
    <col min="4" max="4" width="10" style="42" customWidth="1"/>
    <col min="5" max="5" width="23.25" style="6" customWidth="1"/>
    <col min="6" max="6" width="17.25" style="1" customWidth="1"/>
    <col min="7" max="7" width="7.675" style="1" customWidth="1"/>
    <col min="8" max="16384" width="9" style="1"/>
  </cols>
  <sheetData>
    <row r="1" s="1" customFormat="1" ht="39" customHeight="1" spans="1:7">
      <c r="A1" s="7" t="s">
        <v>78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25" customHeight="1" spans="1:7">
      <c r="A3" s="17" t="s">
        <v>79</v>
      </c>
      <c r="B3" s="36">
        <v>1</v>
      </c>
      <c r="C3" s="43">
        <v>48606.14</v>
      </c>
      <c r="D3" s="44" t="s">
        <v>80</v>
      </c>
      <c r="E3" s="15" t="s">
        <v>81</v>
      </c>
      <c r="F3" s="44" t="s">
        <v>71</v>
      </c>
      <c r="G3" s="13"/>
    </row>
    <row r="4" s="1" customFormat="1" ht="195" customHeight="1" spans="1:7">
      <c r="A4" s="23" t="s">
        <v>25</v>
      </c>
      <c r="B4" s="24" t="str">
        <f>_xlfn.DISPIMG("ID_A5C9F84160C24D119E7BB33A2E329B38",1)</f>
        <v>=DISPIMG("ID_A5C9F84160C24D119E7BB33A2E329B38",1)</v>
      </c>
      <c r="C4" s="25"/>
      <c r="D4" s="25"/>
      <c r="E4" s="26"/>
      <c r="F4" s="14"/>
      <c r="G4" s="27"/>
    </row>
    <row r="5" s="1" customFormat="1" ht="183" customHeight="1" spans="1:7">
      <c r="A5" s="23"/>
      <c r="B5" s="24" t="str">
        <f>_xlfn.DISPIMG("ID_D8AFAEFCA5F54CA78F37D396456AC486",1)</f>
        <v>=DISPIMG("ID_D8AFAEFCA5F54CA78F37D396456AC486",1)</v>
      </c>
      <c r="C5" s="25"/>
      <c r="D5" s="25"/>
      <c r="E5" s="26"/>
      <c r="F5" s="14"/>
      <c r="G5" s="27"/>
    </row>
    <row r="6" s="1" customFormat="1" ht="209" customHeight="1" spans="1:7">
      <c r="A6" s="23" t="s">
        <v>26</v>
      </c>
      <c r="B6" s="28" t="str">
        <f>_xlfn.DISPIMG("ID_DFEA0F6875194F999F7DA4775590F72A",1)</f>
        <v>=DISPIMG("ID_DFEA0F6875194F999F7DA4775590F72A",1)</v>
      </c>
      <c r="C6" s="29"/>
      <c r="D6" s="29"/>
      <c r="E6" s="30"/>
      <c r="F6" s="31"/>
      <c r="G6" s="32"/>
    </row>
    <row r="7" s="1" customFormat="1" ht="14" customHeight="1" spans="5:7">
      <c r="E7" s="6"/>
      <c r="F7" s="1"/>
      <c r="G7" s="33"/>
    </row>
    <row r="8" s="1" customFormat="1" ht="14" customHeight="1" spans="5:7">
      <c r="E8" s="6"/>
      <c r="F8" s="1"/>
      <c r="G8" s="33"/>
    </row>
    <row r="9" s="1" customFormat="1" spans="5:7">
      <c r="E9" s="6"/>
      <c r="F9" s="1"/>
      <c r="G9" s="33"/>
    </row>
    <row r="10" s="1" customFormat="1" spans="5:7">
      <c r="E10" s="6"/>
      <c r="F10" s="1"/>
      <c r="G10" s="33"/>
    </row>
    <row r="11" s="1" customFormat="1" spans="5:7">
      <c r="E11" s="6"/>
      <c r="F11" s="1"/>
      <c r="G11" s="33"/>
    </row>
    <row r="12" s="1" customFormat="1" spans="5:7">
      <c r="E12" s="6"/>
      <c r="F12" s="1"/>
      <c r="G12" s="33"/>
    </row>
    <row r="13" s="1" customFormat="1" spans="5:7">
      <c r="E13" s="6"/>
      <c r="F13" s="1"/>
      <c r="G13" s="33"/>
    </row>
    <row r="14" s="1" customFormat="1" spans="5:7">
      <c r="E14" s="6"/>
      <c r="F14" s="1"/>
      <c r="G14" s="33"/>
    </row>
    <row r="15" s="1" customFormat="1" spans="5:7">
      <c r="E15" s="6"/>
      <c r="F15" s="1"/>
      <c r="G15" s="33"/>
    </row>
    <row r="16" s="1" customFormat="1" spans="5:7">
      <c r="E16" s="6"/>
      <c r="F16" s="1"/>
      <c r="G16" s="33"/>
    </row>
    <row r="17" s="1" customFormat="1" spans="5:7">
      <c r="E17" s="6"/>
      <c r="F17" s="1"/>
      <c r="G17" s="33"/>
    </row>
    <row r="18" s="1" customFormat="1" spans="5:7">
      <c r="E18" s="6"/>
      <c r="F18" s="1"/>
      <c r="G18" s="33"/>
    </row>
    <row r="19" s="1" customFormat="1" spans="5:7">
      <c r="E19" s="6"/>
      <c r="F19" s="1"/>
      <c r="G19" s="33"/>
    </row>
    <row r="20" s="1" customFormat="1" spans="5:7">
      <c r="E20" s="6"/>
      <c r="F20" s="1"/>
      <c r="G20" s="33"/>
    </row>
    <row r="21" s="1" customFormat="1" spans="5:7">
      <c r="E21" s="6"/>
      <c r="F21" s="1"/>
      <c r="G21" s="33"/>
    </row>
    <row r="22" s="1" customFormat="1" spans="5:7">
      <c r="E22" s="6"/>
      <c r="F22" s="1"/>
      <c r="G22" s="33"/>
    </row>
    <row r="23" s="1" customFormat="1" spans="5:7">
      <c r="E23" s="6"/>
      <c r="F23" s="1"/>
      <c r="G23" s="33"/>
    </row>
    <row r="24" s="1" customFormat="1" spans="5:7">
      <c r="E24" s="6"/>
      <c r="F24" s="1"/>
      <c r="G24" s="33"/>
    </row>
    <row r="25" s="1" customFormat="1" spans="5:7">
      <c r="E25" s="6"/>
      <c r="F25" s="1"/>
      <c r="G25" s="33"/>
    </row>
    <row r="26" s="1" customFormat="1" spans="5:7">
      <c r="E26" s="6"/>
      <c r="F26" s="1"/>
      <c r="G26" s="33"/>
    </row>
    <row r="27" customFormat="1" spans="1:7">
      <c r="A27" s="1"/>
      <c r="B27" s="1"/>
      <c r="C27" s="1"/>
      <c r="D27" s="1"/>
      <c r="E27" s="6"/>
      <c r="F27" s="1"/>
      <c r="G27" s="45"/>
    </row>
    <row r="28" s="1" customFormat="1" spans="5:7">
      <c r="E28" s="6"/>
      <c r="F28" s="1"/>
      <c r="G28" s="33"/>
    </row>
    <row r="29" s="1" customFormat="1" spans="5:7">
      <c r="E29" s="6"/>
      <c r="F29" s="1"/>
      <c r="G29" s="33"/>
    </row>
    <row r="30" s="1" customFormat="1" spans="5:7">
      <c r="E30" s="6"/>
      <c r="F30" s="1"/>
      <c r="G30" s="33"/>
    </row>
    <row r="31" s="1" customFormat="1" spans="5:7">
      <c r="E31" s="6"/>
      <c r="F31" s="1"/>
      <c r="G31" s="33"/>
    </row>
    <row r="32" s="1" customFormat="1" spans="5:7">
      <c r="E32" s="6"/>
      <c r="F32" s="1"/>
      <c r="G32" s="33"/>
    </row>
    <row r="33" s="1" customFormat="1" spans="5:7">
      <c r="E33" s="6"/>
      <c r="F33" s="1"/>
      <c r="G33" s="33"/>
    </row>
    <row r="34" s="1" customFormat="1" spans="5:5">
      <c r="E34" s="6"/>
    </row>
  </sheetData>
  <mergeCells count="5">
    <mergeCell ref="A1:G1"/>
    <mergeCell ref="B4:F4"/>
    <mergeCell ref="B5:F5"/>
    <mergeCell ref="B6:F6"/>
    <mergeCell ref="A4:A5"/>
  </mergeCells>
  <pageMargins left="0.739583333333333" right="0.739583333333333" top="0.739583333333333" bottom="0.739583333333333" header="0.5" footer="0.5"/>
  <pageSetup paperSize="9" scale="90" orientation="portrait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4"/>
  <sheetViews>
    <sheetView view="pageBreakPreview" zoomScaleNormal="100" workbookViewId="0">
      <selection activeCell="G3" sqref="G3:G16"/>
    </sheetView>
  </sheetViews>
  <sheetFormatPr defaultColWidth="9" defaultRowHeight="13.5" outlineLevelCol="6"/>
  <cols>
    <col min="1" max="1" width="21.625" style="1" customWidth="1"/>
    <col min="2" max="2" width="4.375" style="1" customWidth="1"/>
    <col min="3" max="3" width="10" style="1" customWidth="1"/>
    <col min="4" max="4" width="10" style="5" customWidth="1"/>
    <col min="5" max="5" width="23.25" style="6" customWidth="1"/>
    <col min="6" max="6" width="17.25" style="1" customWidth="1"/>
    <col min="7" max="7" width="14.5" style="1" customWidth="1"/>
    <col min="8" max="16384" width="9" style="1"/>
  </cols>
  <sheetData>
    <row r="1" s="1" customFormat="1" ht="39" customHeight="1" spans="1:7">
      <c r="A1" s="7" t="s">
        <v>82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7" t="s">
        <v>83</v>
      </c>
      <c r="B3" s="36">
        <v>1</v>
      </c>
      <c r="C3" s="35">
        <v>1343.51</v>
      </c>
      <c r="D3" s="36" t="s">
        <v>84</v>
      </c>
      <c r="E3" s="15" t="s">
        <v>85</v>
      </c>
      <c r="F3" s="16" t="s">
        <v>71</v>
      </c>
      <c r="G3" s="12" t="s">
        <v>12</v>
      </c>
    </row>
    <row r="4" s="3" customFormat="1" ht="12" spans="1:7">
      <c r="A4" s="17"/>
      <c r="B4" s="36">
        <v>2</v>
      </c>
      <c r="C4" s="38">
        <v>168.79</v>
      </c>
      <c r="D4" s="36" t="s">
        <v>86</v>
      </c>
      <c r="E4" s="15" t="s">
        <v>85</v>
      </c>
      <c r="F4" s="18"/>
      <c r="G4" s="17"/>
    </row>
    <row r="5" s="3" customFormat="1" ht="12" spans="1:7">
      <c r="A5" s="17"/>
      <c r="B5" s="36">
        <v>3</v>
      </c>
      <c r="C5" s="39">
        <v>1414.47</v>
      </c>
      <c r="D5" s="36" t="s">
        <v>87</v>
      </c>
      <c r="E5" s="15" t="s">
        <v>85</v>
      </c>
      <c r="F5" s="18"/>
      <c r="G5" s="17"/>
    </row>
    <row r="6" s="3" customFormat="1" ht="12" spans="1:7">
      <c r="A6" s="17"/>
      <c r="B6" s="36">
        <v>4</v>
      </c>
      <c r="C6" s="35">
        <v>17.05</v>
      </c>
      <c r="D6" s="36" t="s">
        <v>88</v>
      </c>
      <c r="E6" s="15" t="s">
        <v>85</v>
      </c>
      <c r="F6" s="18"/>
      <c r="G6" s="17"/>
    </row>
    <row r="7" s="3" customFormat="1" ht="12" spans="1:7">
      <c r="A7" s="17"/>
      <c r="B7" s="36">
        <v>5</v>
      </c>
      <c r="C7" s="35">
        <v>17.05</v>
      </c>
      <c r="D7" s="36" t="s">
        <v>89</v>
      </c>
      <c r="E7" s="15" t="s">
        <v>85</v>
      </c>
      <c r="F7" s="18"/>
      <c r="G7" s="17"/>
    </row>
    <row r="8" s="3" customFormat="1" ht="12" spans="1:7">
      <c r="A8" s="17"/>
      <c r="B8" s="36">
        <v>6</v>
      </c>
      <c r="C8" s="35">
        <v>41.7</v>
      </c>
      <c r="D8" s="36" t="s">
        <v>90</v>
      </c>
      <c r="E8" s="15" t="s">
        <v>85</v>
      </c>
      <c r="F8" s="18"/>
      <c r="G8" s="17"/>
    </row>
    <row r="9" s="3" customFormat="1" ht="12" spans="1:7">
      <c r="A9" s="17"/>
      <c r="B9" s="36">
        <v>7</v>
      </c>
      <c r="C9" s="35">
        <v>17.05</v>
      </c>
      <c r="D9" s="36" t="s">
        <v>91</v>
      </c>
      <c r="E9" s="15" t="s">
        <v>85</v>
      </c>
      <c r="F9" s="18"/>
      <c r="G9" s="17"/>
    </row>
    <row r="10" s="3" customFormat="1" ht="12" spans="1:7">
      <c r="A10" s="17"/>
      <c r="B10" s="36">
        <v>8</v>
      </c>
      <c r="C10" s="35">
        <v>17.05</v>
      </c>
      <c r="D10" s="36" t="s">
        <v>92</v>
      </c>
      <c r="E10" s="15" t="s">
        <v>85</v>
      </c>
      <c r="F10" s="18"/>
      <c r="G10" s="17"/>
    </row>
    <row r="11" s="3" customFormat="1" ht="12" spans="1:7">
      <c r="A11" s="17"/>
      <c r="B11" s="36">
        <v>9</v>
      </c>
      <c r="C11" s="14">
        <v>41.7</v>
      </c>
      <c r="D11" s="36" t="s">
        <v>93</v>
      </c>
      <c r="E11" s="15" t="s">
        <v>85</v>
      </c>
      <c r="F11" s="18"/>
      <c r="G11" s="17"/>
    </row>
    <row r="12" s="3" customFormat="1" ht="12" spans="1:7">
      <c r="A12" s="17"/>
      <c r="B12" s="36">
        <v>10</v>
      </c>
      <c r="C12" s="35">
        <v>17.05</v>
      </c>
      <c r="D12" s="36" t="s">
        <v>94</v>
      </c>
      <c r="E12" s="15" t="s">
        <v>85</v>
      </c>
      <c r="F12" s="18"/>
      <c r="G12" s="17"/>
    </row>
    <row r="13" s="3" customFormat="1" ht="12" spans="1:7">
      <c r="A13" s="17"/>
      <c r="B13" s="36">
        <v>11</v>
      </c>
      <c r="C13" s="14">
        <v>68.53</v>
      </c>
      <c r="D13" s="36" t="s">
        <v>95</v>
      </c>
      <c r="E13" s="15" t="s">
        <v>85</v>
      </c>
      <c r="F13" s="18"/>
      <c r="G13" s="17"/>
    </row>
    <row r="14" s="3" customFormat="1" ht="12" spans="1:7">
      <c r="A14" s="17"/>
      <c r="B14" s="36">
        <v>12</v>
      </c>
      <c r="C14" s="14">
        <v>58.19</v>
      </c>
      <c r="D14" s="36" t="s">
        <v>96</v>
      </c>
      <c r="E14" s="15" t="s">
        <v>85</v>
      </c>
      <c r="F14" s="18"/>
      <c r="G14" s="17"/>
    </row>
    <row r="15" s="3" customFormat="1" ht="12" spans="1:7">
      <c r="A15" s="17"/>
      <c r="B15" s="36">
        <v>13</v>
      </c>
      <c r="C15" s="14">
        <v>56.23</v>
      </c>
      <c r="D15" s="36" t="s">
        <v>97</v>
      </c>
      <c r="E15" s="15" t="s">
        <v>85</v>
      </c>
      <c r="F15" s="18"/>
      <c r="G15" s="17"/>
    </row>
    <row r="16" s="3" customFormat="1" ht="12" spans="1:7">
      <c r="A16" s="20"/>
      <c r="B16" s="36">
        <v>14</v>
      </c>
      <c r="C16" s="14">
        <v>68.53</v>
      </c>
      <c r="D16" s="36" t="s">
        <v>98</v>
      </c>
      <c r="E16" s="15" t="s">
        <v>85</v>
      </c>
      <c r="F16" s="21"/>
      <c r="G16" s="20"/>
    </row>
    <row r="17" s="4" customFormat="1" ht="176" customHeight="1" spans="1:7">
      <c r="A17" s="23" t="s">
        <v>25</v>
      </c>
      <c r="B17" s="24" t="str">
        <f>_xlfn.DISPIMG("ID_CC10DFA907D444DDB62D19ADA08A6E3D",1)</f>
        <v>=DISPIMG("ID_CC10DFA907D444DDB62D19ADA08A6E3D",1)</v>
      </c>
      <c r="C17" s="25"/>
      <c r="D17" s="25"/>
      <c r="E17" s="26"/>
      <c r="F17" s="14"/>
      <c r="G17" s="27"/>
    </row>
    <row r="18" s="4" customFormat="1" ht="152" customHeight="1" spans="1:7">
      <c r="A18" s="23"/>
      <c r="B18" s="24" t="str">
        <f>_xlfn.DISPIMG("ID_CACD3323149F4566A5CB582945FE9E9D",1)</f>
        <v>=DISPIMG("ID_CACD3323149F4566A5CB582945FE9E9D",1)</v>
      </c>
      <c r="C18" s="25"/>
      <c r="D18" s="25"/>
      <c r="E18" s="26"/>
      <c r="F18" s="14"/>
      <c r="G18" s="27"/>
    </row>
    <row r="19" s="4" customFormat="1" ht="156" customHeight="1" spans="1:7">
      <c r="A19" s="23" t="s">
        <v>26</v>
      </c>
      <c r="B19" s="28" t="str">
        <f>_xlfn.DISPIMG("ID_F8CEC08DB270437A96A5DC7728E2B6B9",1)</f>
        <v>=DISPIMG("ID_F8CEC08DB270437A96A5DC7728E2B6B9",1)</v>
      </c>
      <c r="C19" s="29"/>
      <c r="D19" s="29"/>
      <c r="E19" s="30"/>
      <c r="F19" s="31"/>
      <c r="G19" s="32"/>
    </row>
    <row r="20" s="4" customFormat="1" ht="12" spans="5:7">
      <c r="E20" s="40"/>
      <c r="G20" s="41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s="1" customFormat="1" spans="5:7">
      <c r="E35" s="6"/>
      <c r="G35" s="33"/>
    </row>
    <row r="36" s="1" customFormat="1" spans="5:7">
      <c r="E36" s="6"/>
      <c r="G36" s="33"/>
    </row>
    <row r="37" customFormat="1" spans="1:7">
      <c r="A37" s="1"/>
      <c r="B37" s="1"/>
      <c r="C37" s="1"/>
      <c r="D37" s="1"/>
      <c r="E37" s="6"/>
      <c r="F37" s="1"/>
      <c r="G37" s="34"/>
    </row>
    <row r="38" s="1" customFormat="1" spans="5:7">
      <c r="E38" s="6"/>
      <c r="G38" s="33"/>
    </row>
    <row r="39" s="1" customFormat="1" spans="5:7">
      <c r="E39" s="6"/>
      <c r="G39" s="33"/>
    </row>
    <row r="40" s="1" customFormat="1" spans="5:7">
      <c r="E40" s="6"/>
      <c r="G40" s="33"/>
    </row>
    <row r="41" s="1" customFormat="1" spans="5:7">
      <c r="E41" s="6"/>
      <c r="G41" s="33"/>
    </row>
    <row r="42" s="1" customFormat="1" spans="5:7">
      <c r="E42" s="6"/>
      <c r="G42" s="33"/>
    </row>
    <row r="43" s="1" customFormat="1" spans="5:7">
      <c r="E43" s="6"/>
      <c r="G43" s="33"/>
    </row>
    <row r="44" s="1" customFormat="1" spans="5:5">
      <c r="E44" s="6"/>
    </row>
  </sheetData>
  <mergeCells count="8">
    <mergeCell ref="A1:G1"/>
    <mergeCell ref="B17:F17"/>
    <mergeCell ref="B18:F18"/>
    <mergeCell ref="B19:F19"/>
    <mergeCell ref="A3:A16"/>
    <mergeCell ref="A17:A18"/>
    <mergeCell ref="F3:F16"/>
    <mergeCell ref="G3:G16"/>
  </mergeCells>
  <pageMargins left="0.739583333333333" right="0.739583333333333" top="0.739583333333333" bottom="0.739583333333333" header="0.5" footer="0.5"/>
  <pageSetup paperSize="9" scale="87" orientation="portrait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1"/>
  <sheetViews>
    <sheetView view="pageBreakPreview" zoomScaleNormal="100" workbookViewId="0">
      <selection activeCell="E4" sqref="E4"/>
    </sheetView>
  </sheetViews>
  <sheetFormatPr defaultColWidth="9" defaultRowHeight="13.5" outlineLevelCol="6"/>
  <cols>
    <col min="1" max="1" width="22" style="1" customWidth="1"/>
    <col min="2" max="2" width="4.375" style="1" customWidth="1"/>
    <col min="3" max="3" width="10" style="1" customWidth="1"/>
    <col min="4" max="4" width="10" style="5" customWidth="1"/>
    <col min="5" max="5" width="23.25" style="6" customWidth="1"/>
    <col min="6" max="6" width="20.75" style="1" customWidth="1"/>
    <col min="7" max="7" width="11.375" style="1" customWidth="1"/>
    <col min="8" max="16384" width="9" style="1"/>
  </cols>
  <sheetData>
    <row r="1" s="1" customFormat="1" ht="39" customHeight="1" spans="1:7">
      <c r="A1" s="7" t="s">
        <v>99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100</v>
      </c>
      <c r="B3" s="13">
        <v>1</v>
      </c>
      <c r="C3" s="35">
        <v>1644.72</v>
      </c>
      <c r="D3" s="36" t="s">
        <v>101</v>
      </c>
      <c r="E3" s="15" t="s">
        <v>47</v>
      </c>
      <c r="F3" s="16" t="s">
        <v>71</v>
      </c>
      <c r="G3" s="37"/>
    </row>
    <row r="4" s="3" customFormat="1" ht="12" spans="1:7">
      <c r="A4" s="20"/>
      <c r="B4" s="13">
        <v>2</v>
      </c>
      <c r="C4" s="38">
        <v>1418.57</v>
      </c>
      <c r="D4" s="36" t="s">
        <v>102</v>
      </c>
      <c r="E4" s="15" t="s">
        <v>47</v>
      </c>
      <c r="F4" s="21"/>
      <c r="G4" s="22"/>
    </row>
    <row r="5" s="1" customFormat="1" ht="162" customHeight="1" spans="1:7">
      <c r="A5" s="23" t="s">
        <v>25</v>
      </c>
      <c r="B5" s="24" t="str">
        <f>_xlfn.DISPIMG("ID_77019E0C56E24CDE830D897D39181150",1)</f>
        <v>=DISPIMG("ID_77019E0C56E24CDE830D897D39181150",1)</v>
      </c>
      <c r="C5" s="25"/>
      <c r="D5" s="25"/>
      <c r="E5" s="26"/>
      <c r="F5" s="14"/>
      <c r="G5" s="27"/>
    </row>
    <row r="6" s="1" customFormat="1" ht="152" customHeight="1" spans="1:7">
      <c r="A6" s="23"/>
      <c r="B6" s="24" t="str">
        <f>_xlfn.DISPIMG("ID_5B84E70F14EA4F8F8119B6391CA33F31",1)</f>
        <v>=DISPIMG("ID_5B84E70F14EA4F8F8119B6391CA33F31",1)</v>
      </c>
      <c r="C6" s="25"/>
      <c r="D6" s="25"/>
      <c r="E6" s="26"/>
      <c r="F6" s="14"/>
      <c r="G6" s="27"/>
    </row>
    <row r="7" s="1" customFormat="1" ht="324" customHeight="1" spans="1:7">
      <c r="A7" s="23" t="s">
        <v>26</v>
      </c>
      <c r="B7" s="28" t="str">
        <f>_xlfn.DISPIMG("ID_8C7CE42CCE2B4DCE95392838CEFDA579",1)</f>
        <v>=DISPIMG("ID_8C7CE42CCE2B4DCE95392838CEFDA579",1)</v>
      </c>
      <c r="C7" s="29"/>
      <c r="D7" s="29"/>
      <c r="E7" s="30"/>
      <c r="F7" s="31"/>
      <c r="G7" s="32"/>
    </row>
    <row r="8" s="1" customFormat="1" spans="5:7">
      <c r="E8" s="6"/>
      <c r="G8" s="33"/>
    </row>
    <row r="9" s="1" customFormat="1" spans="5:7">
      <c r="E9" s="6"/>
      <c r="G9" s="33"/>
    </row>
    <row r="10" s="1" customFormat="1" spans="5:7">
      <c r="E10" s="6"/>
      <c r="G10" s="33"/>
    </row>
    <row r="11" s="1" customFormat="1" spans="5:7">
      <c r="E11" s="6"/>
      <c r="G11" s="33"/>
    </row>
    <row r="12" s="1" customFormat="1" spans="5:7">
      <c r="E12" s="6"/>
      <c r="G12" s="33"/>
    </row>
    <row r="13" s="1" customFormat="1" spans="5:7">
      <c r="E13" s="6"/>
      <c r="G13" s="33"/>
    </row>
    <row r="14" s="1" customFormat="1" spans="5:7">
      <c r="E14" s="6"/>
      <c r="G14" s="33"/>
    </row>
    <row r="15" s="1" customFormat="1" spans="5:7">
      <c r="E15" s="6"/>
      <c r="G15" s="33"/>
    </row>
    <row r="16" s="1" customForma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customFormat="1" spans="1:7">
      <c r="A24" s="1"/>
      <c r="B24" s="1"/>
      <c r="C24" s="1"/>
      <c r="D24" s="1"/>
      <c r="E24" s="6"/>
      <c r="F24" s="1"/>
      <c r="G24" s="34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s="1" customFormat="1" spans="5:7">
      <c r="E30" s="6"/>
      <c r="G30" s="33"/>
    </row>
    <row r="31" s="1" customFormat="1" spans="5:5">
      <c r="E31" s="6"/>
    </row>
  </sheetData>
  <mergeCells count="8">
    <mergeCell ref="A1:G1"/>
    <mergeCell ref="B5:F5"/>
    <mergeCell ref="B6:F6"/>
    <mergeCell ref="B7:F7"/>
    <mergeCell ref="A3:A4"/>
    <mergeCell ref="A5:A6"/>
    <mergeCell ref="F3:F4"/>
    <mergeCell ref="G3:G4"/>
  </mergeCells>
  <pageMargins left="0.739583333333333" right="0.739583333333333" top="0.739583333333333" bottom="0.739583333333333" header="0.5" footer="0.5"/>
  <pageSetup paperSize="9" scale="86" orientation="portrait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2"/>
  <sheetViews>
    <sheetView view="pageBreakPreview" zoomScaleNormal="100" topLeftCell="A2" workbookViewId="0">
      <selection activeCell="H12" sqref="H12"/>
    </sheetView>
  </sheetViews>
  <sheetFormatPr defaultColWidth="9" defaultRowHeight="13.5" outlineLevelCol="6"/>
  <cols>
    <col min="1" max="1" width="19.875" style="1" customWidth="1"/>
    <col min="2" max="2" width="4.375" style="1" customWidth="1"/>
    <col min="3" max="3" width="10" style="1" customWidth="1"/>
    <col min="4" max="4" width="10" style="5" customWidth="1"/>
    <col min="5" max="5" width="23.25" style="6" customWidth="1"/>
    <col min="6" max="6" width="17.25" style="1" customWidth="1"/>
    <col min="7" max="7" width="10.875" style="1" customWidth="1"/>
    <col min="8" max="16384" width="9" style="1"/>
  </cols>
  <sheetData>
    <row r="1" s="1" customFormat="1" ht="39" customHeight="1" spans="1:7">
      <c r="A1" s="7" t="s">
        <v>103</v>
      </c>
      <c r="B1" s="7"/>
      <c r="C1" s="7"/>
      <c r="D1" s="7"/>
      <c r="E1" s="8"/>
      <c r="F1" s="7"/>
      <c r="G1" s="7"/>
    </row>
    <row r="2" s="2" customFormat="1" ht="12" spans="1:7">
      <c r="A2" s="9" t="s">
        <v>1</v>
      </c>
      <c r="B2" s="9" t="s">
        <v>2</v>
      </c>
      <c r="C2" s="9" t="s">
        <v>3</v>
      </c>
      <c r="D2" s="10" t="s">
        <v>4</v>
      </c>
      <c r="E2" s="11" t="s">
        <v>5</v>
      </c>
      <c r="F2" s="9" t="s">
        <v>6</v>
      </c>
      <c r="G2" s="9" t="s">
        <v>7</v>
      </c>
    </row>
    <row r="3" s="3" customFormat="1" ht="12" spans="1:7">
      <c r="A3" s="12" t="s">
        <v>104</v>
      </c>
      <c r="B3" s="13">
        <v>1</v>
      </c>
      <c r="C3" s="14">
        <v>52.79</v>
      </c>
      <c r="D3" s="13" t="s">
        <v>105</v>
      </c>
      <c r="E3" s="15" t="s">
        <v>106</v>
      </c>
      <c r="F3" s="16" t="s">
        <v>71</v>
      </c>
      <c r="G3" s="12" t="s">
        <v>31</v>
      </c>
    </row>
    <row r="4" s="3" customFormat="1" ht="12" spans="1:7">
      <c r="A4" s="17"/>
      <c r="B4" s="13">
        <v>2</v>
      </c>
      <c r="C4" s="14">
        <v>90.37</v>
      </c>
      <c r="D4" s="13" t="s">
        <v>107</v>
      </c>
      <c r="E4" s="15" t="s">
        <v>106</v>
      </c>
      <c r="F4" s="18"/>
      <c r="G4" s="19"/>
    </row>
    <row r="5" s="3" customFormat="1" ht="12" spans="1:7">
      <c r="A5" s="17"/>
      <c r="B5" s="13">
        <v>3</v>
      </c>
      <c r="C5" s="14">
        <v>104.28</v>
      </c>
      <c r="D5" s="13" t="s">
        <v>108</v>
      </c>
      <c r="E5" s="15" t="s">
        <v>106</v>
      </c>
      <c r="F5" s="18"/>
      <c r="G5" s="19"/>
    </row>
    <row r="6" s="3" customFormat="1" ht="12" spans="1:7">
      <c r="A6" s="17"/>
      <c r="B6" s="13">
        <v>4</v>
      </c>
      <c r="C6" s="14">
        <v>11.77</v>
      </c>
      <c r="D6" s="13" t="s">
        <v>109</v>
      </c>
      <c r="E6" s="15" t="s">
        <v>106</v>
      </c>
      <c r="F6" s="18"/>
      <c r="G6" s="19"/>
    </row>
    <row r="7" s="3" customFormat="1" ht="12" spans="1:7">
      <c r="A7" s="17"/>
      <c r="B7" s="13">
        <v>5</v>
      </c>
      <c r="C7" s="14">
        <v>38.62</v>
      </c>
      <c r="D7" s="13" t="s">
        <v>110</v>
      </c>
      <c r="E7" s="15" t="s">
        <v>106</v>
      </c>
      <c r="F7" s="18"/>
      <c r="G7" s="19"/>
    </row>
    <row r="8" s="3" customFormat="1" ht="12" spans="1:7">
      <c r="A8" s="17"/>
      <c r="B8" s="13">
        <v>6</v>
      </c>
      <c r="C8" s="14">
        <v>60.01</v>
      </c>
      <c r="D8" s="13" t="s">
        <v>111</v>
      </c>
      <c r="E8" s="15" t="s">
        <v>106</v>
      </c>
      <c r="F8" s="18"/>
      <c r="G8" s="19"/>
    </row>
    <row r="9" s="3" customFormat="1" ht="12" spans="1:7">
      <c r="A9" s="17"/>
      <c r="B9" s="13">
        <v>7</v>
      </c>
      <c r="C9" s="14">
        <v>63.74</v>
      </c>
      <c r="D9" s="13" t="s">
        <v>112</v>
      </c>
      <c r="E9" s="15" t="s">
        <v>106</v>
      </c>
      <c r="F9" s="18"/>
      <c r="G9" s="19"/>
    </row>
    <row r="10" s="3" customFormat="1" ht="12" spans="1:7">
      <c r="A10" s="17"/>
      <c r="B10" s="13">
        <v>8</v>
      </c>
      <c r="C10" s="14">
        <v>37.69</v>
      </c>
      <c r="D10" s="13" t="s">
        <v>113</v>
      </c>
      <c r="E10" s="15" t="s">
        <v>106</v>
      </c>
      <c r="F10" s="18"/>
      <c r="G10" s="19"/>
    </row>
    <row r="11" s="3" customFormat="1" ht="12" spans="1:7">
      <c r="A11" s="20"/>
      <c r="B11" s="13">
        <v>9</v>
      </c>
      <c r="C11" s="14">
        <v>37.69</v>
      </c>
      <c r="D11" s="13" t="s">
        <v>114</v>
      </c>
      <c r="E11" s="15" t="s">
        <v>106</v>
      </c>
      <c r="F11" s="21"/>
      <c r="G11" s="22"/>
    </row>
    <row r="12" s="4" customFormat="1" ht="156" customHeight="1" spans="1:7">
      <c r="A12" s="23" t="s">
        <v>25</v>
      </c>
      <c r="B12" s="24" t="str">
        <f>_xlfn.DISPIMG("ID_7F60106D66A64993B84162EC8D59789D",1)</f>
        <v>=DISPIMG("ID_7F60106D66A64993B84162EC8D59789D",1)</v>
      </c>
      <c r="C12" s="25"/>
      <c r="D12" s="25"/>
      <c r="E12" s="26"/>
      <c r="F12" s="14"/>
      <c r="G12" s="27"/>
    </row>
    <row r="13" s="1" customFormat="1" ht="156" customHeight="1" spans="1:7">
      <c r="A13" s="23"/>
      <c r="B13" s="24" t="str">
        <f>_xlfn.DISPIMG("ID_FD0B38FF26494C1C930FFC0A77EF5B45",1)</f>
        <v>=DISPIMG("ID_FD0B38FF26494C1C930FFC0A77EF5B45",1)</v>
      </c>
      <c r="C13" s="25"/>
      <c r="D13" s="25"/>
      <c r="E13" s="26"/>
      <c r="F13" s="14"/>
      <c r="G13" s="27"/>
    </row>
    <row r="14" s="1" customFormat="1" ht="163" customHeight="1" spans="1:7">
      <c r="A14" s="23" t="s">
        <v>26</v>
      </c>
      <c r="B14" s="28" t="str">
        <f>_xlfn.DISPIMG("ID_995DAC6850E04668AC8FA1C31CDABD73",1)</f>
        <v>=DISPIMG("ID_995DAC6850E04668AC8FA1C31CDABD73",1)</v>
      </c>
      <c r="C14" s="29"/>
      <c r="D14" s="29"/>
      <c r="E14" s="30"/>
      <c r="F14" s="31"/>
      <c r="G14" s="32"/>
    </row>
    <row r="15" s="1" customFormat="1" ht="14" customHeight="1" spans="5:7">
      <c r="E15" s="6"/>
      <c r="G15" s="33"/>
    </row>
    <row r="16" s="1" customFormat="1" ht="14" customHeight="1" spans="5:7">
      <c r="E16" s="6"/>
      <c r="G16" s="33"/>
    </row>
    <row r="17" s="1" customFormat="1" spans="5:7">
      <c r="E17" s="6"/>
      <c r="G17" s="33"/>
    </row>
    <row r="18" s="1" customFormat="1" spans="5:7">
      <c r="E18" s="6"/>
      <c r="G18" s="33"/>
    </row>
    <row r="19" s="1" customFormat="1" spans="5:7">
      <c r="E19" s="6"/>
      <c r="G19" s="33"/>
    </row>
    <row r="20" s="1" customFormat="1" spans="5:7">
      <c r="E20" s="6"/>
      <c r="G20" s="33"/>
    </row>
    <row r="21" s="1" customFormat="1" spans="5:7">
      <c r="E21" s="6"/>
      <c r="G21" s="33"/>
    </row>
    <row r="22" s="1" customFormat="1" spans="5:7">
      <c r="E22" s="6"/>
      <c r="G22" s="33"/>
    </row>
    <row r="23" s="1" customFormat="1" spans="5:7">
      <c r="E23" s="6"/>
      <c r="G23" s="33"/>
    </row>
    <row r="24" s="1" customFormat="1" spans="5:7">
      <c r="E24" s="6"/>
      <c r="G24" s="33"/>
    </row>
    <row r="25" s="1" customFormat="1" spans="5:7">
      <c r="E25" s="6"/>
      <c r="G25" s="33"/>
    </row>
    <row r="26" s="1" customFormat="1" spans="5:7">
      <c r="E26" s="6"/>
      <c r="G26" s="33"/>
    </row>
    <row r="27" s="1" customFormat="1" spans="5:7">
      <c r="E27" s="6"/>
      <c r="G27" s="33"/>
    </row>
    <row r="28" s="1" customFormat="1" spans="5:7">
      <c r="E28" s="6"/>
      <c r="G28" s="33"/>
    </row>
    <row r="29" s="1" customFormat="1" spans="5:7">
      <c r="E29" s="6"/>
      <c r="G29" s="33"/>
    </row>
    <row r="30" s="1" customFormat="1" spans="5:7">
      <c r="E30" s="6"/>
      <c r="G30" s="33"/>
    </row>
    <row r="31" s="1" customFormat="1" spans="5:7">
      <c r="E31" s="6"/>
      <c r="G31" s="33"/>
    </row>
    <row r="32" s="1" customFormat="1" spans="5:7">
      <c r="E32" s="6"/>
      <c r="G32" s="33"/>
    </row>
    <row r="33" s="1" customFormat="1" spans="5:7">
      <c r="E33" s="6"/>
      <c r="G33" s="33"/>
    </row>
    <row r="34" s="1" customFormat="1" spans="5:7">
      <c r="E34" s="6"/>
      <c r="G34" s="33"/>
    </row>
    <row r="35" customFormat="1" spans="1:7">
      <c r="A35" s="1"/>
      <c r="B35" s="1"/>
      <c r="C35" s="1"/>
      <c r="D35" s="1"/>
      <c r="E35" s="6"/>
      <c r="F35" s="1"/>
      <c r="G35" s="34"/>
    </row>
    <row r="36" s="1" customFormat="1" spans="5:7">
      <c r="E36" s="6"/>
      <c r="G36" s="33"/>
    </row>
    <row r="37" s="1" customFormat="1" spans="5:7">
      <c r="E37" s="6"/>
      <c r="G37" s="33"/>
    </row>
    <row r="38" s="1" customFormat="1" spans="5:7">
      <c r="E38" s="6"/>
      <c r="G38" s="33"/>
    </row>
    <row r="39" s="1" customFormat="1" spans="5:7">
      <c r="E39" s="6"/>
      <c r="G39" s="33"/>
    </row>
    <row r="40" s="1" customFormat="1" spans="5:7">
      <c r="E40" s="6"/>
      <c r="G40" s="33"/>
    </row>
    <row r="41" s="1" customFormat="1" spans="5:7">
      <c r="E41" s="6"/>
      <c r="G41" s="33"/>
    </row>
    <row r="42" s="1" customFormat="1" spans="5:5">
      <c r="E42" s="6"/>
    </row>
  </sheetData>
  <mergeCells count="8">
    <mergeCell ref="A1:G1"/>
    <mergeCell ref="B12:F12"/>
    <mergeCell ref="B13:F13"/>
    <mergeCell ref="B14:F14"/>
    <mergeCell ref="A3:A11"/>
    <mergeCell ref="A12:A13"/>
    <mergeCell ref="F3:F11"/>
    <mergeCell ref="G3:G11"/>
  </mergeCells>
  <pageMargins left="0.739583333333333" right="0.739583333333333" top="0.739583333333333" bottom="0.739583333333333" header="0.5" footer="0.5"/>
  <pageSetup paperSize="9" scale="92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1.钟山区人民中路30号13个商业门面</vt:lpstr>
      <vt:lpstr>2.双龙易扶安置点商业门面</vt:lpstr>
      <vt:lpstr>3.物流园公寓商业门面</vt:lpstr>
      <vt:lpstr>4.全聚福小商汇项目</vt:lpstr>
      <vt:lpstr>5.领翔国际项目</vt:lpstr>
      <vt:lpstr>6.红桥-财富公馆项目</vt:lpstr>
      <vt:lpstr>7.宝山商贸城项目</vt:lpstr>
      <vt:lpstr>8.石桥安置点商业门面</vt:lpstr>
      <vt:lpstr>9.红桥公寓商业门面</vt:lpstr>
      <vt:lpstr>10.六盘水市车辆管理服务中心</vt:lpstr>
      <vt:lpstr>11.银矿易扶安置点商业门面</vt:lpstr>
      <vt:lpstr>12.东出水晶宫项目</vt:lpstr>
      <vt:lpstr>13.万东广场商业门面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蘑菇大王</cp:lastModifiedBy>
  <dcterms:created xsi:type="dcterms:W3CDTF">2025-03-04T08:56:00Z</dcterms:created>
  <dcterms:modified xsi:type="dcterms:W3CDTF">2025-04-27T01:24:52Z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37C79A1A253E40A79F22508907C59707_11</vt:lpwstr>
  </property>
  <property fmtid="{D5CDD505-2E9C-101B-9397-08002B2CF9AE}" pid="3" name="KSOProductBuildVer">
    <vt:lpwstr>2052-12.1.0.20784</vt:lpwstr>
  </property>
</Properties>
</file>